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 name="Hoja4" sheetId="2" r:id="rId2"/>
    <sheet name="Hoja2" sheetId="3" r:id="rId3"/>
    <sheet name="Hoja3" sheetId="4" r:id="rId4"/>
  </sheets>
  <definedNames/>
  <calcPr fullCalcOnLoad="1"/>
</workbook>
</file>

<file path=xl/comments1.xml><?xml version="1.0" encoding="utf-8"?>
<comments xmlns="http://schemas.openxmlformats.org/spreadsheetml/2006/main">
  <authors>
    <author>Luz Marina Tumbaqui</author>
    <author>Aida Rocio Salazar M.</author>
  </authors>
  <commentList>
    <comment ref="H160" authorId="0">
      <text>
        <r>
          <rPr>
            <b/>
            <sz val="9"/>
            <rFont val="Tahoma"/>
            <family val="2"/>
          </rPr>
          <t>Luz Marina Tumbaqui:</t>
        </r>
        <r>
          <rPr>
            <sz val="9"/>
            <rFont val="Tahoma"/>
            <family val="2"/>
          </rPr>
          <t xml:space="preserve">
los recursos deben garantizarse desde el laboratorio de salud publica </t>
        </r>
      </text>
    </comment>
    <comment ref="H161" authorId="1">
      <text>
        <r>
          <rPr>
            <b/>
            <sz val="9"/>
            <rFont val="Tahoma"/>
            <family val="2"/>
          </rPr>
          <t xml:space="preserve">Aida Rocio Salazar M.:10.725.744 DE S.P. Y 18.414.751 TN
</t>
        </r>
      </text>
    </comment>
    <comment ref="I161" authorId="1">
      <text>
        <r>
          <rPr>
            <b/>
            <sz val="9"/>
            <rFont val="Tahoma"/>
            <family val="2"/>
          </rPr>
          <t xml:space="preserve">Aida Rocio Salazar M.:10.725.744 DE S.P. Y 18.414.751 TN
</t>
        </r>
      </text>
    </comment>
    <comment ref="H162" authorId="1">
      <text>
        <r>
          <rPr>
            <b/>
            <sz val="9"/>
            <rFont val="Tahoma"/>
            <family val="2"/>
          </rPr>
          <t xml:space="preserve">Aida Rocio Salazar M.:10.725.744 DE S.P. Y 18.414.751 TN
</t>
        </r>
      </text>
    </comment>
    <comment ref="I162" authorId="1">
      <text>
        <r>
          <rPr>
            <b/>
            <sz val="9"/>
            <rFont val="Tahoma"/>
            <family val="2"/>
          </rPr>
          <t xml:space="preserve">Aida Rocio Salazar M.:10.725.744 DE S.P. Y 18.414.751 TN
</t>
        </r>
      </text>
    </comment>
    <comment ref="H163" authorId="1">
      <text>
        <r>
          <rPr>
            <b/>
            <sz val="9"/>
            <rFont val="Tahoma"/>
            <family val="2"/>
          </rPr>
          <t>Aida Rocio Salazar M.:</t>
        </r>
        <r>
          <rPr>
            <sz val="9"/>
            <rFont val="Tahoma"/>
            <family val="2"/>
          </rPr>
          <t xml:space="preserve">
SALARIO INTEGRAL 3.829.500 TN </t>
        </r>
      </text>
    </comment>
    <comment ref="H164" authorId="1">
      <text>
        <r>
          <rPr>
            <b/>
            <sz val="9"/>
            <rFont val="Tahoma"/>
            <family val="2"/>
          </rPr>
          <t>Aida Rocio Salazar M.:</t>
        </r>
        <r>
          <rPr>
            <sz val="9"/>
            <rFont val="Tahoma"/>
            <family val="2"/>
          </rPr>
          <t xml:space="preserve">
SALARIO INTEGRAL 3.829.500 TN </t>
        </r>
      </text>
    </comment>
    <comment ref="H165" authorId="1">
      <text>
        <r>
          <rPr>
            <b/>
            <sz val="9"/>
            <rFont val="Tahoma"/>
            <family val="2"/>
          </rPr>
          <t>Aida Rocio Salazar M.:</t>
        </r>
        <r>
          <rPr>
            <sz val="9"/>
            <rFont val="Tahoma"/>
            <family val="2"/>
          </rPr>
          <t xml:space="preserve">
SALARIO INTEGRAL 3.829.500 TN </t>
        </r>
      </text>
    </comment>
    <comment ref="H166" authorId="1">
      <text>
        <r>
          <rPr>
            <b/>
            <sz val="9"/>
            <rFont val="Tahoma"/>
            <family val="2"/>
          </rPr>
          <t>Aida Rocio Salazar M.:</t>
        </r>
        <r>
          <rPr>
            <sz val="9"/>
            <rFont val="Tahoma"/>
            <family val="2"/>
          </rPr>
          <t xml:space="preserve">
SALARIO INTEGRAL 3.829.500 TN </t>
        </r>
      </text>
    </comment>
    <comment ref="H167" authorId="1">
      <text>
        <r>
          <rPr>
            <b/>
            <sz val="9"/>
            <rFont val="Tahoma"/>
            <family val="2"/>
          </rPr>
          <t xml:space="preserve">Aida Rocio Salazar M.:10.725.744 DE S.P. Y 18.414.751 TN
</t>
        </r>
      </text>
    </comment>
    <comment ref="H168" authorId="1">
      <text>
        <r>
          <rPr>
            <b/>
            <sz val="9"/>
            <rFont val="Tahoma"/>
            <family val="2"/>
          </rPr>
          <t>Aida Rocio Salazar M.:</t>
        </r>
        <r>
          <rPr>
            <sz val="9"/>
            <rFont val="Tahoma"/>
            <family val="2"/>
          </rPr>
          <t xml:space="preserve">
HONORARIOS INTEGRAL DE $2.054.993</t>
        </r>
      </text>
    </comment>
  </commentList>
</comments>
</file>

<file path=xl/sharedStrings.xml><?xml version="1.0" encoding="utf-8"?>
<sst xmlns="http://schemas.openxmlformats.org/spreadsheetml/2006/main" count="1852" uniqueCount="493">
  <si>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</si>
  <si>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</si>
  <si>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</si>
  <si>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</si>
  <si>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</si>
  <si>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</si>
  <si>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</si>
  <si>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</si>
  <si>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</si>
  <si>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</si>
  <si>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</si>
  <si>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</si>
  <si>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</si>
  <si>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</si>
  <si>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</si>
  <si>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</si>
  <si>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</si>
  <si>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</si>
  <si>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</si>
  <si>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</si>
  <si>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</si>
  <si>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</si>
  <si>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</si>
  <si>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</si>
  <si>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</si>
  <si>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</si>
  <si>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</si>
  <si>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</si>
  <si>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 xml:space="preserve">Recursos Propios </t>
  </si>
  <si>
    <t>NO</t>
  </si>
  <si>
    <t>N/A</t>
  </si>
  <si>
    <t xml:space="preserve">12 meses </t>
  </si>
  <si>
    <t>12 meses</t>
  </si>
  <si>
    <t>Minima Cuantia y Selección Abreviada</t>
  </si>
  <si>
    <t>11 meses</t>
  </si>
  <si>
    <t>SGP</t>
  </si>
  <si>
    <t>Programa de Seguros</t>
  </si>
  <si>
    <t>Suministro de Combustible para vehiculos</t>
  </si>
  <si>
    <t>Suministro de Peajes</t>
  </si>
  <si>
    <t>Suscripción Diario del Sur</t>
  </si>
  <si>
    <t>Selección Abreviada</t>
  </si>
  <si>
    <t>10 meses</t>
  </si>
  <si>
    <t>9 meses</t>
  </si>
  <si>
    <t>6 meses</t>
  </si>
  <si>
    <t>Mantenimiento de extintores</t>
  </si>
  <si>
    <t>Servicio de auditorio, atención para eventos y suministro de refrigerios</t>
  </si>
  <si>
    <t>Minima cuantia</t>
  </si>
  <si>
    <t>Minima cuantía</t>
  </si>
  <si>
    <t>Recursos Propios y SGP</t>
  </si>
  <si>
    <t xml:space="preserve">Recursos Propios y SGP </t>
  </si>
  <si>
    <t>Recursos Propios</t>
  </si>
  <si>
    <t>Renovación de SOAT para el parque automotor del IDSN</t>
  </si>
  <si>
    <t>Servicio de fotocopias</t>
  </si>
  <si>
    <t>Servicio de Vigilancia y seguridad privada con medio humano con armas en las sedes Pasto (Laboratorio de Salud Pública y Sede Administrativa) y Tumaco (ETV)</t>
  </si>
  <si>
    <t>Servicio de Transporte Terrestre para el desplazamiento de funcionarios y/o contratistas en cumplimiento de actividades misionales</t>
  </si>
  <si>
    <t>Profesional Universitario. Oficina de Apoyo Logistico</t>
  </si>
  <si>
    <t>Servicio de Aseo y suministros para cafeteria requeridos en las sedes Pasto (Laboratorio de Salud Pública y Sede Administrativa) y Tumaco (ETV)</t>
  </si>
  <si>
    <t>Renovacion de certificados de revison tecnomecanica y gases</t>
  </si>
  <si>
    <t>Servicio de recarga de toners</t>
  </si>
  <si>
    <t xml:space="preserve">Servicio de Seguridad Documental </t>
  </si>
  <si>
    <t>INSTITUTO DEPARTAMENTAL DE SALUD DE NARIÑO</t>
  </si>
  <si>
    <t>Calle 15 No. 28-41 Plazoleta de Bombona-Pasto</t>
  </si>
  <si>
    <t>7235428-7236928-7233359-7232260</t>
  </si>
  <si>
    <t>www.idsn.gov.co</t>
  </si>
  <si>
    <t>El Instituto Departamental de Salud de Nariño es la autoridad sanitaria que direcciona el mejoramiento de la calidad, seguridad y acceso en la atención en salud, desarrollando acciones de inspección, vigilancia y control, asistencia técnica y articulación intersectorial, basados en la promoción de la salud, la gestión del riesgo y de la salud pública con participación y concertación social, que impacten favorablemente en las condiciones de vida, sanitarias y ambientales de los habitantes de Nariño.</t>
  </si>
  <si>
    <t>El Instituto Departamental de Salud de Nariño será en el  2021 una  organización Acreditada, dinámica e innovadora a nivel nacional, que promueva la articulación transectorial para la gestión de la salud pública, con un talento humano que transforme el conocimiento en  intervenciones positivas al servicio de la población que mejore la salud y calidad de vida de los nariñenses y promueva la disminución de brechas e inequidades subregionales.</t>
  </si>
  <si>
    <t>La institución es administrada bajo los principios de la gerencia moderna, retoma el proceso de implementación del Sistema de Gestión de la Calidad y se consolida como una institución líder en el departamento. En esta época la institución inicia un agresivo proceso de cambio que exige de un gran compromiso por parte de todos sus colaboradores, con lo cual busca fortalecer su liderazgo y el cumplimiento del Sistema General de Seguridad Social en Salud en el departamento de Nariño.</t>
  </si>
  <si>
    <t>Mantenimiento preventivo y correctivo de Impresoras, equipo electrónico UPS, monitores, video beam, periféricos, escaner, partes internas CPU</t>
  </si>
  <si>
    <t>Mínima cuantía</t>
  </si>
  <si>
    <t>VICTOR HUGO ORTEGA. Tecnico Operativo Archivo</t>
  </si>
  <si>
    <t xml:space="preserve">Soporte Tecnico Software de correspondencia </t>
  </si>
  <si>
    <t>Profesional Especializado de Sistemas y Tecnico Operativo Archivo</t>
  </si>
  <si>
    <t xml:space="preserve">11 meses </t>
  </si>
  <si>
    <t>Selecciòn Abreviada</t>
  </si>
  <si>
    <t>80141607 - 90101600</t>
  </si>
  <si>
    <t xml:space="preserve">Contratacion directa </t>
  </si>
  <si>
    <t xml:space="preserve">MARGOTH BRAVO. Profesional Universitario CRUE.  </t>
  </si>
  <si>
    <t>MARIO FERNANDO CABRERA  NARVAEZ PROFESIONAL UNIVERSITARIO ASEGURAMENTO. mcabrera@idsn.gov.co</t>
  </si>
  <si>
    <t>MARIA ALEJANDRA AUX CONCHA-  PROFESIONAL UNIVERSITARIO . maaux@idsn.gov.co</t>
  </si>
  <si>
    <t>Contratar servicios de apoyo logistico (viáticos, gastos de viajes y transporte CRUE)</t>
  </si>
  <si>
    <t>Contratar servicios de apoyo logistico (viáticos, gastos de viajes y transporte para asistencia tècnica PSFF )</t>
  </si>
  <si>
    <t>ADRIANA MORENO C. Profesional Especializada.  E-mail:amoreno@idsn.gov.co</t>
  </si>
  <si>
    <t>Contratar servicios de apoyo logistico (viáticos, gastos de viajes y transporte EQUIPO DLS)</t>
  </si>
  <si>
    <t>Contratar servicios de apoyo logistico (viaticos gastos de viajes y trandporte para el  EQUIPO ASEGURAMIENTO</t>
  </si>
  <si>
    <t>Febrero  de 2017</t>
  </si>
  <si>
    <t xml:space="preserve">Profesional Universitario. Oficina de Apoyo Logistico- Profesional Universitaro PAI </t>
  </si>
  <si>
    <t>Servicio de Mantenimiento de Vehiculos</t>
  </si>
  <si>
    <t>80141607 90101600</t>
  </si>
  <si>
    <t>82121701 82121702</t>
  </si>
  <si>
    <t xml:space="preserve">14111509 14111506
14111530 44121506 26111702 31201512 31201600 43202101 44111500 44111506 44121600 44121900 44122011 44122022 44122107 44121800  44122101 44122104 47131500 60121100 </t>
  </si>
  <si>
    <t xml:space="preserve">JESUS EDGARDO ROSERO. Tecnico Operativo Sistemas. Secretaria General </t>
  </si>
  <si>
    <t>TN - ETV</t>
  </si>
  <si>
    <t>Pilar Pérez - PE</t>
  </si>
  <si>
    <t>Contratación de seguros, soat.</t>
  </si>
  <si>
    <t xml:space="preserve">Selección Abreviada </t>
  </si>
  <si>
    <t>Contratación de refrigerios y auditorios para talleres ETV.</t>
  </si>
  <si>
    <t>Mantenimiento preventivo y correctivo de vehículos terrestres – camionetas.</t>
  </si>
  <si>
    <t>Servicio de recolección desechos hospitalarios en Tumaco (LSP, LEISP Tco y Red de Dx)</t>
  </si>
  <si>
    <t>Contratación servicio de transporte aéreo ETV</t>
  </si>
  <si>
    <t>Contratación servicio de transporte terrestre ETV</t>
  </si>
  <si>
    <t>Contratación de transporte de correspondencia</t>
  </si>
  <si>
    <t xml:space="preserve">servicio de mantenimiento de ascensor </t>
  </si>
  <si>
    <t>Recursos propios</t>
  </si>
  <si>
    <t xml:space="preserve">92121504
</t>
  </si>
  <si>
    <t xml:space="preserve">
90101700</t>
  </si>
  <si>
    <t xml:space="preserve">39111800
</t>
  </si>
  <si>
    <t>5 meses</t>
  </si>
  <si>
    <t xml:space="preserve"> Selección Abreviada</t>
  </si>
  <si>
    <t>3 meses</t>
  </si>
  <si>
    <r>
      <t xml:space="preserve">Recursos Propios </t>
    </r>
    <r>
      <rPr>
        <sz val="11"/>
        <color indexed="10"/>
        <rFont val="Tahoma"/>
        <family val="2"/>
      </rPr>
      <t xml:space="preserve">y SGP </t>
    </r>
  </si>
  <si>
    <t>JOSE TOMAS FRANCO CADENA 
Profesional Universitario
7235428 - 122 
tfranco@idsn.gov.co</t>
  </si>
  <si>
    <t>Minima Cuantia</t>
  </si>
  <si>
    <t xml:space="preserve">SGP </t>
  </si>
  <si>
    <t>Silvia Angélica Rodríguez Delgado - Profesional Universitario de Salud Ambiental - srodriguez@idsn.gov.co</t>
  </si>
  <si>
    <t xml:space="preserve">Adquisición de insumos para Bioseguridad : 3 Cajas de bolsas whirl - pak estériles para toma de muestras por un kilo, caja por 500 unidades. 1000 Bolsas rojas para disposición de residuos peligrosos de 8 kilos, 35 Cajas de guantes quirúrgicos x 100 unidades, material de caucho látex, tallas 8 ½ y 9, ambidiestro suave y confortable, con reborde alta resistencia, entalcados suavemente. 35 Cajas de cofias desechables x 50 unidades, cobertura total de la cabeza, fabricado en material SNS, con hilo elástico, sin látex; desechable, tamaño universal, color azul, redondo. 35 Cajas de tapabocas desechables x 50 unidades, con resorte.
 </t>
  </si>
  <si>
    <t>Impresión de instrumentos de IVC para programas de salud ambiental</t>
  </si>
  <si>
    <t>11.5 meses</t>
  </si>
  <si>
    <t>8 meses</t>
  </si>
  <si>
    <t>ADRIANA MORENO CASTILLO-  PROFESIONAL ESPECIALIZADO. amoreno@idsn.gov.co</t>
  </si>
  <si>
    <t xml:space="preserve">Servicios de apoyo a la gestiòn  para apoyo al CRUE. Cuatro (4)  auxiliares (Radioperadores) </t>
  </si>
  <si>
    <t>Servicios cuatro (4) Profesionales medicos  para apoyo a CRUE</t>
  </si>
  <si>
    <t>MARIO CAMPAÑA- Profesional Especializado. mcampana@idsn.gov.co</t>
  </si>
  <si>
    <t>CAMILO ASCUNTAR- Profesional Universitario. cascuntar@idsn.gov.co</t>
  </si>
  <si>
    <t>MARCELA PINZON SOLARTE. Subdirectora de Calidad y Aseguramiento. mpinzon@idsn.gov.co.</t>
  </si>
  <si>
    <t>Servicios de salud, red publica y privada departamento de Nariño</t>
  </si>
  <si>
    <t>MARCELA PINZON SOLARTE. Subdirectora de Calidad y Aseguramiento. mpinzon@idsn.gov.co. OSCAR FIGUEROA, Asesor Atenciòn al Usuario. ofigueroa@idsn.gov.co</t>
  </si>
  <si>
    <t>Aportes Ministerio</t>
  </si>
  <si>
    <t xml:space="preserve">WILSON LARRANIAGA. Profesional  Especializado  CRUE.  </t>
  </si>
  <si>
    <t>contratacion directa</t>
  </si>
  <si>
    <t>NA</t>
  </si>
  <si>
    <t>ELIZABETH CABRERA A.- PROFESIONAL UNIVERSITARIO GTH. ecabrera@idsn.gov.co</t>
  </si>
  <si>
    <t>Encargo Fiduciario</t>
  </si>
  <si>
    <t xml:space="preserve">86101700
</t>
  </si>
  <si>
    <t>Servicios de capacitación a través de seminarios, talleres, congresos y simposios, solicitados por las dependencias de acuerdo al PIC</t>
  </si>
  <si>
    <t>MARTHA CECILIA ACOSTA. Profesional Universitario GTH. marthaacosta@idsn.gov.co</t>
  </si>
  <si>
    <t>Ejecución del Plan de Bienestar social</t>
  </si>
  <si>
    <t>Suministro de la dotación obligatoria a los trabajadores del IDSN de acuerdo a la norma (282 dotaciones año): calzado y vestido  de labor</t>
  </si>
  <si>
    <t>Servicios de Apoyo a la gestión de la Secretaria General. un(1) judicante ( Oficina Asuntos disciplinarios).</t>
  </si>
  <si>
    <t>Servicios de Apoyo a la gestión de la Secretaria General. Convenio para cuatro (4) pasantes para el Archivo del IDSN</t>
  </si>
  <si>
    <t>Compra o renovacion de Licencia antivirus para dos años, para 300 computadores con consola de administracion</t>
  </si>
  <si>
    <r>
      <rPr>
        <sz val="11"/>
        <rFont val="Tahoma"/>
        <family val="2"/>
      </rPr>
      <t>Minima cuantía</t>
    </r>
    <r>
      <rPr>
        <sz val="11"/>
        <color indexed="8"/>
        <rFont val="Tahoma"/>
        <family val="2"/>
      </rPr>
      <t xml:space="preserve"> </t>
    </r>
  </si>
  <si>
    <t xml:space="preserve">       CONSUELO SANTISTEBAN cosuelosanti@hotmail.com</t>
  </si>
  <si>
    <t xml:space="preserve">    CONSUELO SANTISTEBAN cosuelosanti@hotmail.com</t>
  </si>
  <si>
    <t xml:space="preserve">       CONSUELO SANTISTEBAN                            cosuelosanti@hotmail.com </t>
  </si>
  <si>
    <t>JESUS EDGARDO ROSERO. Tecnico Operativo Sistemas. Secretaria General HORACIO GUERRA hrguerra@idsn.gov.co</t>
  </si>
  <si>
    <t>Recursos Propios -SGP</t>
  </si>
  <si>
    <t>Recursos Propios-SGP</t>
  </si>
  <si>
    <t>Servicio de Arrendamiento local para archivo</t>
  </si>
  <si>
    <t xml:space="preserve">Recursos Propios  </t>
  </si>
  <si>
    <t xml:space="preserve"> Minima Cuantia</t>
  </si>
  <si>
    <t>2 meses</t>
  </si>
  <si>
    <t>MARTHA CECILIA ACOSTA. Profesional Universitario GTH. marthaacosta@idsn.gov.c</t>
  </si>
  <si>
    <t>Manteniminento de equipo de aire acondicionado y extractores de aire</t>
  </si>
  <si>
    <t>35.000.000</t>
  </si>
  <si>
    <t>Adquirir servicios de tecnologia para mejoramiento de correo electronico institucional</t>
  </si>
  <si>
    <t>Contratar Registro de base de datos institucional en Plataforma nacional</t>
  </si>
  <si>
    <t>Contratar consultoria para diagnostico e implementación de la  seguridad informatica y la seguridad de la información</t>
  </si>
  <si>
    <t>Comprar licencias de software (redes, seguridad, administracion)</t>
  </si>
  <si>
    <t>11  meses</t>
  </si>
  <si>
    <t>Contratación Directa-Minima Cuantia</t>
  </si>
  <si>
    <t xml:space="preserve">Contrataciòn Directa -Minima Cuantia </t>
  </si>
  <si>
    <t>JULIAN MAURICIO TELLEZ  Profesional Universitario   Salud Ambiental jtellez@idsn.gov.co</t>
  </si>
  <si>
    <t>Mínima Cuantía</t>
  </si>
  <si>
    <t>ALVARO DULCE VILLARREAL Profesional Universitario  adulce@idsn.gov.co</t>
  </si>
  <si>
    <t>Minima Cuantía</t>
  </si>
  <si>
    <t xml:space="preserve">Adquisición de  material de apoyo para la gestión de los Autoridades sanitarias  en la implementacion de la estrategia de entornos saludables en los municipios  del departamento Nariño </t>
  </si>
  <si>
    <t>FELIPE BELALCAZAR Profesional Universitario fbelalcazar@idsn.gov.co</t>
  </si>
  <si>
    <t>Actualización, ajustes o implementación del sistema de información de salud ambiental - SISA y otros, en el componente de alimentos y bebidas y demás que se requieran, con el fin de implementar los instrumentos de IVC con enfoque de riesgo.</t>
  </si>
  <si>
    <t>6  meses</t>
  </si>
  <si>
    <t>Suscripción Diario del Sur durante un año</t>
  </si>
  <si>
    <t>8  meses</t>
  </si>
  <si>
    <t xml:space="preserve">Servicio de Mantenimiento de Motocicletas  </t>
  </si>
  <si>
    <t>Recursos propios-SGP</t>
  </si>
  <si>
    <t>Minima cuantia-Selección Abreviada</t>
  </si>
  <si>
    <t>5 litros de Azul de metileno (10 unidades  por un 500cc cada uno). 4 paquetes por 50 unidades de Hisopos para pruebas con equipo Luminometro.</t>
  </si>
  <si>
    <t xml:space="preserve">Compra de elementos de protección personal con el objetivo de garantizar protección a los trabajadores, prevenir los accidentes de trabajo y enfermedades laborales y seguridad. </t>
  </si>
  <si>
    <t>JMARTHA CECILIA ACOSTA. Profesional Universitario GTH. marthaacosta@idsn.gov.co</t>
  </si>
  <si>
    <t xml:space="preserve">9 meses </t>
  </si>
  <si>
    <t>Saulo Erenesto Pupiales -Profesional Universitario. Oficina de Apoyo Logistico</t>
  </si>
  <si>
    <t>PLAN ANUAL DE ADQUISICIONES IDSN 2019</t>
  </si>
  <si>
    <t xml:space="preserve">2 meses </t>
  </si>
  <si>
    <t>1  meses</t>
  </si>
  <si>
    <t>OLMER ÑAÑEZ -PROFESIONAL CONTRATISTA.zere36@gmail.com</t>
  </si>
  <si>
    <t xml:space="preserve">OLMER ÑAÑEZ -PROFESIONAL CONTRATISTA.zere36@gmail.com
</t>
  </si>
  <si>
    <t xml:space="preserve">Servicios un  (1) Profesional con perfil Contador  para  apoyo a Elaboraciòn y Seguimiento de los PSFF y los PGIR </t>
  </si>
  <si>
    <t xml:space="preserve">WILSON LARRANIAGA. Profesional Especializado CRUE.  </t>
  </si>
  <si>
    <t xml:space="preserve">Contratación Directa, Minima cuantia, selección abreviada </t>
  </si>
  <si>
    <t xml:space="preserve">Rentas cedidas ,  SGP , Recursos de Capital </t>
  </si>
  <si>
    <t>Arrendamiento torre repetidora CRUE</t>
  </si>
  <si>
    <t>Estudio de condiciones que deben cumplir las estaciones radioeléctricas, con elobjeto de controlar los niveles de exposición de las personas a los campos electromagnéticos y cumplimiento disposiciones relacionadas con el despliegue de antenas de radiocomunicaciones</t>
  </si>
  <si>
    <t xml:space="preserve">Selecciòn Abreviada </t>
  </si>
  <si>
    <t>WILSON LARRANIAGA Profesional Especializado SSP-GRED</t>
  </si>
  <si>
    <t>Pago por uso de espectro radioelectrico a MINTIC</t>
  </si>
  <si>
    <t xml:space="preserve">Mantenimiento y fortalecimiento de la Red de Radiocomunicaciones del CRUE: RADIOS VHF, portatiles, base, cable heliaz, antenas 4 dipolos unidireccionales, baterias, fuentes cargadoras, SOFTWARE </t>
  </si>
  <si>
    <t>10meses</t>
  </si>
  <si>
    <t>Transferencia de recursos cofinanciacion departamental regimen subsidiado</t>
  </si>
  <si>
    <t xml:space="preserve">11  meses </t>
  </si>
  <si>
    <t>Servicios de apoyo profesional para SGC y MIPG (3)</t>
  </si>
  <si>
    <t>OMAR MORENO JARAMILLO 
JEFE OFICINA ASESORA DE PLANEACION omoreno@idsn.gov.co</t>
  </si>
  <si>
    <t>Servicios de apoyo profesional para articulacion intersectorial (1)</t>
  </si>
  <si>
    <t>Servicios de apoyo profesional para Gestion de Proyectos 
Red Publica Hospitalaria (1)</t>
  </si>
  <si>
    <t>Servicios de apoyo profesional para Gestion de Proyectos 
Ingeniería civil y arquitectura (4)</t>
  </si>
  <si>
    <t>Servicios de apoyo profesional para Gestion de Proyectos 
Ingeniería biomedica (1)</t>
  </si>
  <si>
    <t>Servicios de apoyo profesional para supervision convenios (4)</t>
  </si>
  <si>
    <t>Servicios de apoyo profesional para procesamiento de datos (2)</t>
  </si>
  <si>
    <t>GUSTAVO CUELLAR DE LOS RIOS
PROFESIONALE ESPECIALIZADO
SISTEMAS DE INFORMACION</t>
  </si>
  <si>
    <t>Servicios de apoyo profesional para seguridad de los computadores, redes o internet. (1)</t>
  </si>
  <si>
    <t>Formulacion y desarrollo del Plan Estrategico de Tecnologias de la Informacion y la Comunicación. PETI</t>
  </si>
  <si>
    <r>
      <t>Recursos Propios</t>
    </r>
    <r>
      <rPr>
        <sz val="11"/>
        <color indexed="10"/>
        <rFont val="Tahoma"/>
        <family val="2"/>
      </rPr>
      <t xml:space="preserve"> </t>
    </r>
    <r>
      <rPr>
        <sz val="11"/>
        <rFont val="Tahoma"/>
        <family val="2"/>
      </rPr>
      <t>y SGP</t>
    </r>
    <r>
      <rPr>
        <sz val="11"/>
        <color indexed="10"/>
        <rFont val="Tahoma"/>
        <family val="2"/>
      </rPr>
      <t xml:space="preserve"> </t>
    </r>
  </si>
  <si>
    <t xml:space="preserve">GUSTAVO CUELLAR DE LOS RIOS
PROFESIONALE ESPECIALIZADO
SISTEMAS DE INFORMACION
JESUS EDGARDO ROSERO
TECNICO  OPERATIVO SISTEMAS
Secretaria General </t>
  </si>
  <si>
    <t>GUSTAVO CUELLAR DE LOS RIOS
PROFESIONALE ESPECIALIZADO
SISTEMAS DE INFORMACION
HORACIO GUERRA BURBANO
PROFESIONAL UNIVERSITARIO</t>
  </si>
  <si>
    <t>Soporte y mantenimiento de servicio de correo electrónico ZIMBRA del IDSN</t>
  </si>
  <si>
    <t>HORACIO GUERRA BURBANO
PROFESIONAL UNIVERSITARIO</t>
  </si>
  <si>
    <t>Servicios de rediseño y soporte de sitios web www - Gobierno Digital por lineamiento de MIPG</t>
  </si>
  <si>
    <t xml:space="preserve"> Desarrollo de políticas u objetivos empresariales (sgc)</t>
  </si>
  <si>
    <t>DEHYSI TOVAR CASTILLO
PROFESIONAL UNIVERSITARIO SGC</t>
  </si>
  <si>
    <t xml:space="preserve">       OMAR CORDOBA ocordoba@idsn.gov.co</t>
  </si>
  <si>
    <t>Contratar la implementación de la Estrategia de Movilización Social del Banco de Leche Humana del Hospital Universitario de Nariño para el fortalecimiento de la Red de Donantes en el Marco de las Intervenciones Colectivas de Nariño - MINGAS</t>
  </si>
  <si>
    <t>SGP-PIC</t>
  </si>
  <si>
    <t>Contratar con 2 municipios priorizados acciones colectivas en Seguridad Alimentaria y Nutricional orientadas a fortalecer los procesos comunitarios de educación y comunicación en salud para la prevención de la Desnutrición en el Curso de Vida</t>
  </si>
  <si>
    <t>Contratar con 2 municipios priorizados acciones colectivas en Seguridad Alimentaria y Nutricional orientadas a fortalecer los procesos comunitarios de educación y comunicación en salud para la prevención de la Obesidad en el Curso de Vida</t>
  </si>
  <si>
    <t>OCAR MAURICIO GUERRERO O.   Profesional Especializado,  Salud Ambientalmguerrero@idsn.gov.co</t>
  </si>
  <si>
    <t>Servicio de mantenimiento de equipos de Salud Ambiental  Mantenimiento preventivo y correctivo de equipos de Salud Ambiental</t>
  </si>
  <si>
    <t xml:space="preserve">Silvia Angélica Rodríguez Delgado - Diana Criollo-Julián Téllez  Profesionales Universitarios de Salud Ambiental - srodriguez@idsn.gov.co Profesional, dcriollo@idsn.gov.co, jtellez@idsn.gov.co </t>
  </si>
  <si>
    <t>Contratar y/o adelantar jornada masiva de vacunación antirrabica garantizando insumos criticos en municipios priorizados según coberturas de vacunación en el departamento (Servicios de vacunación animal (10000) jeringas, 160000 agujas, 1000 guardianes,  250 cajas de guantes, 100 cajas de tapabocas para jornada de vacunacion)</t>
  </si>
  <si>
    <t xml:space="preserve">NO </t>
  </si>
  <si>
    <t>Contratar caracterización social y ambiental de localidades priorizadas sugun mesas tematicas de cotsa</t>
  </si>
  <si>
    <t>SGP - PIC</t>
  </si>
  <si>
    <t>10.5 meses</t>
  </si>
  <si>
    <t>Licitacion Publica</t>
  </si>
  <si>
    <t>Servicios de transporte de personal : Permanente, expreso, Servicios de buses contratados para los 64 municipios del departamento de Nariño(Funcionamiento:34.000.000 SP:50.575.286)</t>
  </si>
  <si>
    <t>Servicio de mensajeria y correspondencia especializada a nivel local, departamental, nacional y si se requiere internacional  (Funcionamiento:(80.000.000 SP:7.000.000)</t>
  </si>
  <si>
    <t>Servicio de transporte de mercancía especial a nivel local, departamental y nacional  (Funcionamiento:30.000.000 SP:10.000.000 ETV:10.000.000)</t>
  </si>
  <si>
    <t>Servicio de mantenimiento preventivo y correctivo de la infraestructura general del Instituto Departamental de Salud de Nariño, necesarios para el cuidado y óptimo funcionamiento de las áreas de trabajo(Funcionamiento:120.000.000 ETV:12.000.000)</t>
  </si>
  <si>
    <t>Servicio de auditorio, atención para eventos y suministro de refrigerios (Funcionamiento:62.000.000 SP:68.230.352)</t>
  </si>
  <si>
    <t>Compra de toners, para impresoras laser e impresoras de inyeccion (Funcionamiento:30.000.000 ETV:6.000.000)</t>
  </si>
  <si>
    <t>Suministro o abastecimiento de Combustible,lubricantes y aditivos para vehiculos, motocicletas y plantas electricas (Funcionamiento:100.000.000 ETV:122.000.000)</t>
  </si>
  <si>
    <t>Suministro de papeleria y elementos de oficina  (Funcionamiento:60.000.000 SP:14.500.000)</t>
  </si>
  <si>
    <t>Suministro de moviliario para oficina(Funcionamiento:31.500.000 ETV:6.000.000)</t>
  </si>
  <si>
    <t>Compra de elementos de ferreteria (Funcionamiento:37.500.000 ETV:49.000.000)</t>
  </si>
  <si>
    <t>Compra de Equipos técnologicos,  comunicaciones y accesorios(Funcionamiento:391.139.894 ETV:10.000.000)</t>
  </si>
  <si>
    <t>Servicio de fotocopias , anillado y argollado(Funcionamiento:43.000.000 SP:7000.000)</t>
  </si>
  <si>
    <t>Servicio de Transporte Aereo en rutas nacionales e internacionales, para el desplazamiento funcionarios y/o contratistas en cumplimiento de actividades misionales; así mismo, para la atención de población pobre no afiliada y población que requiere servicios complementarios para atención de eventos no contemplados en el Plan Obligatorio de Salud  (Funcionamiento:100.000.000 SP:34.000.000 Calidad y Aseguramiento:60.000.000)</t>
  </si>
  <si>
    <t>Adquisición de insumos para Bioseguridad - PGIRHS.  (Sede IDSN, LSP, Salud Ambiental y ETV) Guantes de nitrilo, guantes de aseo, tapabocas N95, gorros desechables, uniformes y batas para laboratorio, guardianes, desinfectantes, mascaras antigases con filtros, recipientes para residuos  reciclables, ordinarios, biologicos y químicos, contratación disposición final de residuos biológicos y químicos peligrosos(Funcionamiento:17.400.000 SP: 15.100.000 ETV:5.000.00)</t>
  </si>
  <si>
    <t>Saulo Erenesto Pupiales -Profesional Universitario. Oficina de Apoyo Logistico.spupiales@idsn.gov.co</t>
  </si>
  <si>
    <t>Saulo Erenesto Pupiales -Profesional Universitario. Oficina de Apoyo Logistico, spupiales@idsn.gov.co</t>
  </si>
  <si>
    <t>Ruby Martinez -Profesional Universitario arcchivo</t>
  </si>
  <si>
    <t>Servicios de Apoyo a la gestión de la Secretaria  Seis (6) Profesionales Universitarios.</t>
  </si>
  <si>
    <t>Servicios de Apoyo a la gestión de la Secretaria General. Nueve (9)  auxiliares administrativos.</t>
  </si>
  <si>
    <t>Licitación Publica</t>
  </si>
  <si>
    <t>Servicios un  (1) Profesional en areas de la salud para  apoyo a aseguramiento</t>
  </si>
  <si>
    <t xml:space="preserve">Servicios de apoyo a la gestiòn  para apoyo a Servicio Social Obligatorio. Un (1)  Auxiliar de apoyo a la gestiòn </t>
  </si>
  <si>
    <t>Servicios un (1) Profesional en derecho para apoyo a los procesos administrativos sansonatorios</t>
  </si>
  <si>
    <r>
      <t>S</t>
    </r>
    <r>
      <rPr>
        <sz val="11"/>
        <rFont val="Tahoma"/>
        <family val="2"/>
      </rPr>
      <t>ervicios  tecnicos y profesionales   para apoyo a la Oficina  de auditoria. Tres (3) Profesionales</t>
    </r>
  </si>
  <si>
    <r>
      <t>S</t>
    </r>
    <r>
      <rPr>
        <sz val="11"/>
        <rFont val="Tahoma"/>
        <family val="2"/>
      </rPr>
      <t xml:space="preserve">ervicios   profesional  de un (1) profesional contador   para apoyo a la Oficina  de auditoria y prestacion de los servicios de salud. </t>
    </r>
  </si>
  <si>
    <t>Servicios   un (1) tècnico  en  apoyo a la gestiòn de la  Oficina  de tencion al usuario.</t>
  </si>
  <si>
    <t>Servicios un (1) abogado  para apoyo a la Oficina  de atencion al usuario.</t>
  </si>
  <si>
    <t xml:space="preserve">Servicio de un (1) Profesional contable  para apoyo del aseguramiento </t>
  </si>
  <si>
    <r>
      <t>S</t>
    </r>
    <r>
      <rPr>
        <sz val="11"/>
        <rFont val="Tahoma"/>
        <family val="2"/>
      </rPr>
      <t xml:space="preserve">ervicios  tecnicos y profesionales   para apoyo a la Oficina  de auditoria.  Dos   (2) Tècnico Profesional </t>
    </r>
  </si>
  <si>
    <r>
      <t>S</t>
    </r>
    <r>
      <rPr>
        <sz val="11"/>
        <rFont val="Tahoma"/>
        <family val="2"/>
      </rPr>
      <t>ervicios   profesional  de dos (2) medicos apoyo a la Oficina  de Auditoria.</t>
    </r>
  </si>
  <si>
    <t>Contratacion directa</t>
  </si>
  <si>
    <t>9  meses</t>
  </si>
  <si>
    <t>Servicio de recolección, transporte, tratamiento y disposición final de residuos hospitalarios y similares (biosanitarios, solidos y quimicos anatomo-patológicos, cortopunzantes, animales, medicamentos), generados por el Instituto Departamental de Salud de Nariño en las sedes Pasto (Laboratorio de Salud Pública y Sede Administrativa) y Tumaco (Unidad de Control de Vectores)(Funcionamiento:15.000.000 SP:16.000.000)</t>
  </si>
  <si>
    <t>Servicios de Apoyo a la gestión de la Oficina de Control Interno: Dos (2) Profesionales Universitarios (Administrador de Empresas  -Abogado)</t>
  </si>
  <si>
    <t>Recursos Propios  -SGP</t>
  </si>
  <si>
    <t xml:space="preserve">Hasta  375.007.879 </t>
  </si>
  <si>
    <t>Fortalicimiento bodega de reseva CRUE: Dispositivos e insumos medicos, juego de inmovilizadores, vendas, guantes, etc</t>
  </si>
  <si>
    <t>Servicios siete (7) Profesionales para apoyo a la Oficina  de Habilitacion  (medico verificador, medico  IVC,  enfermeras y odontologo)</t>
  </si>
  <si>
    <t xml:space="preserve">Servicios de apoyo para Administracion Publica 
Areas de Referencia (tecnico) y contrareferencia (Profesional) y logistica (2) </t>
  </si>
  <si>
    <t>concurso de meritos</t>
  </si>
  <si>
    <t xml:space="preserve">11meses </t>
  </si>
  <si>
    <t>Servicios de Apoyo a la gestión de la Oficina  Asesora de Juridica: Dos (2) Profesionales Universitarios</t>
  </si>
  <si>
    <t>Servicios de Apoyo a la gestión de la Oficina  Asesora de Juridica: un (1) Abogado externo</t>
  </si>
  <si>
    <t xml:space="preserve">Soporte presencial y remoto, Desarrollo de consultas de NOMINA Y Arrendamiento plataforma SERVICE CLOUD, en sistema  SYSMAN </t>
  </si>
  <si>
    <t>Acuerdo Marco - Minima cuantia</t>
  </si>
  <si>
    <t xml:space="preserve">Servicios de Apoyo a la gestión de la Secretaria General. CUATRO (4)  Técnicos. </t>
  </si>
  <si>
    <t>Servicios de Apoyo a la gestión de la Oficina Asesora de Juridica: un (1) Tecnico Administrativo</t>
  </si>
  <si>
    <t>185,944.095</t>
  </si>
  <si>
    <t>Contratación de personal de Apoyo profesional en nutrición y dietetica con 2 años e experiencia en la dimensión SAN para actividades de generación de capacidades en Planes Municipales de SAN - RIA de atención integral a la desnutrición aguda moderada y severa en los actores del SGSSS (Licencia de maternidad 4.5 meses, a partir del 9 de febrero 2019)</t>
  </si>
  <si>
    <t>No</t>
  </si>
  <si>
    <t>Contratación de personal de Apoyo enfermera certificada como evaluadora externa en la dimensión SAN para actividades de generación de capacidades y vigilancia en salud pública de las estrategias orientadas a disminuir la morbimortalidad materno infantil IAMII y Programa Nacional para la Prevención y Reducción de la Anemia Nutricional</t>
  </si>
  <si>
    <t>10,5 meses</t>
  </si>
  <si>
    <t xml:space="preserve">Contratación de personal de apoyo nutricionista dietista con un año de experiencia para Vigilar el componente nutricional del PAE en 22 municipios priorizados del departamento de Nariño -circular 002 Procuraduria </t>
  </si>
  <si>
    <t>Reactivos para análsiis de aguas Cloro (10 L)  y PH (300 bolsas de 100 unid) (DPD)</t>
  </si>
  <si>
    <t>Suministros y/o servicios para elaborar  mapas de riesgo de la fuentes hidricas de abastecimiento priorizadas</t>
  </si>
  <si>
    <t>Contratación de personal de Apoyo Una Enfermera con experiencia minimo de un año y medio en ENT la generación de capacidades: Gestiónar Desarrollar Asistencia Técnica por subregiones , a demanda y según necesidad teniendo en cuenta lineamientos del MSPS-para Fomular los planes municipales de  hábitos y estilos de vida saludable vinculando la estrategia EPA</t>
  </si>
  <si>
    <t>HELGA CONSTANZA CERON
Profesional Especializado
7235428 - 116
ccerong@idsn.gov.co</t>
  </si>
  <si>
    <t>Contratación de personal de Apoyo Un Tecnologo  o Auxiliar Enfermeriacon experiencia minimo de un año y medio en ENT la generación de capacidades: Gestiónar Desarrollar Asistencia Técnica por subregiones ,seguimiento a proyectos.</t>
  </si>
  <si>
    <t>Contratación de personal de Apoyo Una Enfermera con experiencia minimo de un año y medio en ENT la generación de capacidades: Gestiónar Desarrollar Asistencia Técnica y Fortalecer las estrategias de promoción de Hábitos y estilos de vida saludable.</t>
  </si>
  <si>
    <t>Contratación de personal de Apoyo Una Enfermera con experiencia minimo de un año y medio en ENT la generación de capacidades: Gestiónar Desarrollar Asistencia Técnica para Implementado el  modelo de Atención Integral RCV , vinculando la estrategia 4 x 4 acorde al perfil epidemiológico</t>
  </si>
  <si>
    <t>Contratar  OPERADOR municipios priorizados acciones colectivas en Seguridad Alimentaria y Nutricional orientadas a fortalecer los procesos comunitarios de educación y comunicación en salud  y Entorno Escolar.</t>
  </si>
  <si>
    <t>Contratación de profesional en Psicologia con experiencia mínima de un año en el área clínica,  de apoyo en la dimensión CSSM para seguimiento a la implementacion del modelo de atención primaria  en  salud mental en 23 municipios priorizados</t>
  </si>
  <si>
    <t>MARIA EUGENIA ERASO TORRES
Profesional Universitario
7235428 Ext. 130</t>
  </si>
  <si>
    <t xml:space="preserve">Contratación de  profesional en Medicina certificado en las Guias mhGAP  de apoyo en la dimensión CSSM para seguimiento a la implementacion de las guias mhGAP y para brindar asistencia técnica sobre este tema a los municipios prioriorizados </t>
  </si>
  <si>
    <t>Contratación de tecnólogo en salud publica, con conocimientos de excel avanzado, de Apoyo en la dimensión CSSM para actividades de vigilancia en salud pública, seguimiento de indicadores y el manejo del sistema de información de CSSM</t>
  </si>
  <si>
    <t>Contratar con las ESE y en los casos que aplique con la IPSI de los  municipios priorizados la implementación de la estrategia  dispositivos comunitarios (Centros de Escucha - Zonas de Orientación Escolar) dirigidas a prevenir y mitigar el consumo de sustancias psicoactivas, las violencias y el intento de suicidio.</t>
  </si>
  <si>
    <t xml:space="preserve">Profesional en Enfermeria </t>
  </si>
  <si>
    <t>Liliana Ortiz Coral</t>
  </si>
  <si>
    <t>Profesional en Enfermeria</t>
  </si>
  <si>
    <t>Tecnólogo en sistemas o culminación del pensum académico de ingeniería de sistemas</t>
  </si>
  <si>
    <t>Profesional en Medicina</t>
  </si>
  <si>
    <t>Profesional en Medicina y Gineco - obstetra</t>
  </si>
  <si>
    <t>Contratación con ESE's municipales para fortalecer acciones comunitarias a favor de los derechos sexuales y reproductivos</t>
  </si>
  <si>
    <t>SGP- PIC</t>
  </si>
  <si>
    <t>Contratación con universidad para fortalecer acciones de caracterización social y ambiental, educación e información que permita favorecer el empoderamiento de los derechos sexuales y reproductivos en el departamento de Nariño</t>
  </si>
  <si>
    <t>Contratación para fortalecer los servicios comunitarios con el objeto de ampliar la respuesta nacional al VIH con enfoque de vulnerabilidad en el marco del Plan Nacional de Respuesta ante las Infecciones de Transmisión Sexual-VIH-S IDA.</t>
  </si>
  <si>
    <t>Contratación con ESE Departamental para realizar acciones de promoción de los derechos sexuales y reproductivos</t>
  </si>
  <si>
    <t>Compra de pruebas duo para tamizaje de vih/ sifilis</t>
  </si>
  <si>
    <t xml:space="preserve">Minima cuantia </t>
  </si>
  <si>
    <t>Compra de preservativos para prevención de ITS/VIH</t>
  </si>
  <si>
    <t>Servicios de contratación de personal de apoyo a la gestión: tres (3) Enfermera Profesionales, para apoyar el proceso de IV, Asistencia tecnica y seguimiento del programa</t>
  </si>
  <si>
    <t xml:space="preserve">Luz Marina Tumbaqui. Profesional Universitario PAI                                                                                       Carlos Julio  Arellano. Subdirector de Salud Publica </t>
  </si>
  <si>
    <t>Servicios de contratación de personal de apoyo a la gestión: una auxilia de enfermeria (1), para apoyar el proceso de gestion de insumos del PAI.</t>
  </si>
  <si>
    <t>Mínima cuantía y selección abreviada</t>
  </si>
  <si>
    <t xml:space="preserve">Adquisicion de equipos biomedicos, accesorios y suministros para el fortalecimiento de la cadena de frio del departamento </t>
  </si>
  <si>
    <t xml:space="preserve">Contratacion del Plan de Interevenciones Colectivas a traves de las tecnologias de Jornadas de Salud , Canalizacion y Tamizaje en 10 municipios priorizados. </t>
  </si>
  <si>
    <t>72154066                 81101706</t>
  </si>
  <si>
    <t>Contratacion mantenimiento preventivo y correctivo centro de acopio PAI-Zoonosis</t>
  </si>
  <si>
    <t>Profesional en Enfermeria sistema de información análisis de datos, apoyo estrategia TAES.</t>
  </si>
  <si>
    <t>Contratacion  directa</t>
  </si>
  <si>
    <t>SGP-TN</t>
  </si>
  <si>
    <t>Dania Erika Arcos S</t>
  </si>
  <si>
    <t>Profesional en Enfermeria para apoyo programa de lepra y  TB en municipios priorizados, mortalidad.</t>
  </si>
  <si>
    <t>Profesional en Enfermeria apoyo a las líneas del Plan estratégico TB LEPRA sede Tumaco</t>
  </si>
  <si>
    <t>TN TB</t>
  </si>
  <si>
    <t>Profesional en Enfermeria apoyo a las líneas del Plan estratégico TB LEPRA sede Ipiales</t>
  </si>
  <si>
    <t>Profesional en Enfermeria apoyo a las líneas del Plan estratégico TB LEPRA sede Barbacoas</t>
  </si>
  <si>
    <t>Profesional en Enfermeria apoyo a las líneas del Plan estratégico TB LEPRA sede La Unión</t>
  </si>
  <si>
    <t>Bacteriologa para apoyo a apoyo a la vigilancia y asistencia técnica programas de micobacterias.</t>
  </si>
  <si>
    <t>Contratación de auxiliar en enfermería como apoyo estrategia TAES y estudio de contactos en comunidad indigena AWA.</t>
  </si>
  <si>
    <t>TN TB TN LEPRA</t>
  </si>
  <si>
    <t>Contratación directa con IPS Indigena para fortalecimiento en comunidad indígena AWA de  actividades educativas comunitarias en prevencion diagnostico y tratamiento de tuberculosis y lepra</t>
  </si>
  <si>
    <t xml:space="preserve">Contartacion Directa </t>
  </si>
  <si>
    <t>Contratación con ESE's municipales para realizar acciones jornadas de salud y acciones educativas en TB y lepra, en comunidades de dificil acceso y  alta incidencia de TB y lepra</t>
  </si>
  <si>
    <t>Contratación con ESE Departamental para realizar  acciones de información y educación para mejorar en los entornos comunitario, laboral e institucional la prevención, diagnostico, curacion y tratamiento oportuna de tuberculosis lepra</t>
  </si>
  <si>
    <t xml:space="preserve">Fortalecimiento de la Gestion del Riesgo del Sector Salud del Departamento de Nariño  CONTRATACION DE UN PROFESIONAL DE APOYO  DE AREA SALUD </t>
  </si>
  <si>
    <t>Contratación de talento humano para mantener en operación en 10 municipios la red comunitaria para el fortalecimiento de las acciones de promoción de la salud ante eventos de emrgencias y desastres.</t>
  </si>
  <si>
    <t>Contratación de personal  profesional de Apoyo en la dimensión Salud y Ambito Laboral para Apoyar para  la ejecucion del proyecto Fortalecimiento aplicación de la Política Pública de seguridad y salud en trabajo para la población trabajadora del Departamento de   Nariño , a traves del  fortalecimiento de todo el Sistema de Informacion de Seguridad y Salud en el trabajo del Departamento de Nariño, que garantice contar con infomacion actualizada.</t>
  </si>
  <si>
    <t xml:space="preserve">10.5 meses </t>
  </si>
  <si>
    <t>Contratación de personal de Apoyo especializado con licencia en salud ocupacional en la dimensión de Salud y Ambito Laboral para la ejecucion del proyectoFortalecimiento aplicación de la Política Pública de seguridad y salud en trabajo para la población trabajadora del Departamento de   Nariño en 10 subregiones del departamento de Nariño.</t>
  </si>
  <si>
    <t xml:space="preserve">Contratación de personal de Apoyo especializado con licencia en salud ocupacional en la dimensión de Salud y Ambito Laboral para  la ejecucion del proyectoFortalecimiento aplicación de la Política Pública de seguridad y salud en trabajo para la población trabajadora del Departamento de   Nariño, en las subregiones de Telembi, Pacifico Sur y Sanquianga </t>
  </si>
  <si>
    <t xml:space="preserve">7 meses </t>
  </si>
  <si>
    <t xml:space="preserve">Contratacion interadministrativa para el levantamiento de panoramas de matriz de riesgos y peligro aplicando GTC 45 de la Actividad economia en el trabajo informal en los municipios del departamento de Nariño - aplicación de valoraciones medico ocupacionales a la poblacion expuesta a mayores riesgos en su actividad economica informal </t>
  </si>
  <si>
    <t xml:space="preserve">Talento Humano en Salud - PTS (Enfermeras) </t>
  </si>
  <si>
    <t>Diva Bastidas Bolaños</t>
  </si>
  <si>
    <t>Talento Humano en Salud - PTS (Medico Pediatra)</t>
  </si>
  <si>
    <t>9.5 meses</t>
  </si>
  <si>
    <t>Contratacion con ESEs o IPS con pobalcio indigena rural dispersa en acciones colectivas de promocion, prevencion y control de enfermedades transmisibles bajo la estrategia AIEPI- APS.</t>
  </si>
  <si>
    <t xml:space="preserve">LORENA BENAVIDES BUCHELLY - profesional universitaria Envejecimiento y Vejez 
adultomayoridsn@gmail.com 
</t>
  </si>
  <si>
    <t xml:space="preserve">10 meses </t>
  </si>
  <si>
    <t>Contratar con 7 municipios priorizados acciones colectivas orientadas en la intervenciòn de  educaciòn y comunicaciòn para una envejecimiento saludable.</t>
  </si>
  <si>
    <t>Contratación Directta</t>
  </si>
  <si>
    <t>Contratación de profesional de apoyo para el componente de Salud y Género, en el desarrollo de procesos de asistencia técnica, articulación y vigilancia en torno a los planes estrategicos de salud con enfoque de género.</t>
  </si>
  <si>
    <t xml:space="preserve">HEINER VALDES CAICEDO                                     Profesional Especializado                                                hvaldez@idsn.gov.co                                                3145806717                                                      </t>
  </si>
  <si>
    <t xml:space="preserve">Contratación de un profesional en Psicología como Apoyop al componente de Salud en Poblaciones Etnicas. </t>
  </si>
  <si>
    <t>Mercedes Yepez Moncayo 
Profesional Universitaria
Tel: 7235428 exts 115-221
myepez@idsn.gov.co</t>
  </si>
  <si>
    <t xml:space="preserve">Desarrollo de caracterizacion  social y ambiental  de Consejo Comunitario  destinada a la recolección, procesamiento, análisis y difusión de informaciónn respecto  a su entorno  social y ambiental requerida para la implementación efectiva de estrategias o intervenciones adecuadas a las condiciones particulares de la población y el territorio que permita desarrollar capacidades entorno a los factores protectores para el desarrollo adecuado  del curso de vida. </t>
  </si>
  <si>
    <t>4 meses</t>
  </si>
  <si>
    <t xml:space="preserve">Contratación de personal de Apoyo en el componente de Discapacidad  para actividades de generacion de capacidades y vigilancia en salud pública a 30 municipios priorizados en la aplicación de la política publica de Discapacidad y comités de Discapacidad municipales. </t>
  </si>
  <si>
    <t>SANDRA RUBIELA BELALCAZAR
Profesional Universitario
7235315 - 131 
sbelalcazar@idsn.gov.co</t>
  </si>
  <si>
    <t>Contratar la implementación y desarrollo en 5 Municipios priorizados los componentes de rehabilitación basado en la comunidad con la formación de agentes comunitarios en salud mental orientados con enfoque diferencial en discapacidad y grupo etnoculturales</t>
  </si>
  <si>
    <t>Contratación de profesional de apoyo para el componente victimas del conflicto armado, en el desarrollo de procesos de articulación, asistencia tècnica e inspección y vigilancia en el marco del protocolo de atención psicosocial en salud integral a victimas.</t>
  </si>
  <si>
    <t xml:space="preserve">HEINER VALDES CAICEDO                                     Profesional Especializado                                                hvaldez@idsn.gov.co                                                3145806717                                               </t>
  </si>
  <si>
    <t>Desarrollar actividades con comunidad en el marco del Plan de Intervenciones Colectivas PIC, acorde a las necesidades en salud con enfoque de género, orientado a la prevención y sensibilización de violencia basada en género, articulando acciones con  las dimensiones de Salud Publica.</t>
  </si>
  <si>
    <t>7 meses</t>
  </si>
  <si>
    <t>Contratación Servicios Profesionales  un (1 )Bacteriólogo (a)- recurso humano para fortalecimiento del Laboaratorio de Salud Pública (DEL 8 DE ENERO AL 15 DE Diciembre de 2019</t>
  </si>
  <si>
    <t xml:space="preserve">11 meses 8 dias </t>
  </si>
  <si>
    <t>CARLOS JULIO ARELLANO. Subdirector de Salud Publica. saludpublicaidsn@gmail.com.  CLAUDIA ALMEIDA Lider  del Laboratorio de Salud Publica, caalmeida@idsn.gov.co</t>
  </si>
  <si>
    <t xml:space="preserve">Contratación Servicios Profesionales  UN (1 )Bacteriólogo (a)- recurso humano para fortalecimiento del Laboaratorio de Salud Pública </t>
  </si>
  <si>
    <t xml:space="preserve">Contratación Servicios Profesionales  un (1 ) Bacteriologo (a)- recurso humano para fortalecimiento del Laboaratorio de Salud Pública </t>
  </si>
  <si>
    <t>Contratación Servicios Profesionales  un (1) Químico,   recurso humano para fortalecimiento del Laboaratorio de Salud Pública</t>
  </si>
  <si>
    <t>Contratación Servicios Profesionales  un (1) Ingeniero Químico, - recurso humano para fortalecimiento del Laboaratorio de Salud Pública</t>
  </si>
  <si>
    <t>Contratación Servicios Profesionales  un (1) Ingeniero biomedico - recurso humano para fortalecimiento del Laboaratorio de Salud Pública</t>
  </si>
  <si>
    <t>Contratación Servicios   un (1) Digitador- recurso humano para fortalecimiento del Laboaratorio de Salud Pública SIVICAP</t>
  </si>
  <si>
    <t>11, 5 meses</t>
  </si>
  <si>
    <t>Contratación Servicios   un (1) Digitador- recurso humano para fortalecimiento del Laboaratorio de Salud Pública</t>
  </si>
  <si>
    <t>Contratación Servicios   un (1) tecnologo en sistemas - recurso humano para fortalecimiento del Laboaratorio de Salud Pública</t>
  </si>
  <si>
    <t>Contratación Servicios Profesionales  un (1) Tecnico administrativo- recurso humano para fortalecimiento del Laboaratorio de Salud Pública</t>
  </si>
  <si>
    <t>Contratación Servicios Profesionales  UN (1) Auxiliar de Laboratorio- recurso humano para fortalecimiento del Laboaratorio de Salud Pública</t>
  </si>
  <si>
    <t>6.5 meses</t>
  </si>
  <si>
    <t xml:space="preserve">Adquisición de Reactivos, Medios de cultivo, agares, kits del LSP. (Sede LSP, Salud Ambiental y ETV). Reactivos para Elisa, Colorantes, Aceite de inmsersión,  Eugenol, Azul de metileno, Azur II x 25 gm , Eosina amarillenta, Ortofosfato monopotasico KH2 PO4 frasco por 1000 gr, Dióxido Anhidro NA2HPO4 x 1000 gr, Metanol, ETA disodico, estandares de formazina, COT, metales, agua peptonada, agar XLD, kits antibioticos en leche, acido sulfurico 0,1N, Colilert , peróxido de hidrógeno, Acetonitrilo, cromato de potasio, kits DPD., medios de cultivo, paneles de lectura, patrones de referencia, </t>
  </si>
  <si>
    <t>Selección Abreviada, minima cuantia</t>
  </si>
  <si>
    <t>SI</t>
  </si>
  <si>
    <t>CARLOS JULIO ARELLANO. Subdirector de Salud Publica. saludpublicaidsn@gmail.com.  CLAUDIA ALMEIDA Lider  del Laboratorio de Salud Publica, caalmeida@idsn.gov.co MAURICIO GUERRERO. Profesional Especializado Salud Ambiental mgruerrero@idsn.gov.co. PILAR PÉREZ CORTÉS. Profesional especializada. ETV Tumaco, pperez@idsn.gov.co</t>
  </si>
  <si>
    <t>Adquisición de Materiales de Laboratorio. (Sede LSP, Salud Ambiental y ETV). Láminas portaobjeto, lancetas, frascos ámbar para reactivos, algodón, alcohol, bolsas ziploc, porta lámina individuales, viales plásticos, erlenmeyer, cajas de petri, pipetas, celdas para espectrofotometría, frascos para toma de muestra de agua, espátulas, micropipetas, puntas para micropipetas</t>
  </si>
  <si>
    <t xml:space="preserve">Adquisición de insumos para Bioseguridad - PGIRHS.  (Sede LSP, Salud Ambiental y ETV) Guantes de nitrilo, guantes de aseo, tapabocas N95, gorros desechables, uniformes y batas para laboratorio, guardianes, desinfectantes, mascaras antigases con filtros, recipientes para residuos  reciclables, ordinarios, biologicos y químicos, contratación disposición final de residuos biológicos y químicos peligrosos.  </t>
  </si>
  <si>
    <t>Selección Abreviada, mínima cuantía</t>
  </si>
  <si>
    <t>Adquisición de Equipos de Laboratorio. (LSP, Salud Ambiental y ETV). Balanza analítica,  horno, microscopios, agitador me manzzini lector de Elisa, agitador de tubos vacutainer, autoclaves, microcentrífuga, GPS, trampas angulo, Cabinas extractoras de gases, cabinas de bioseguridad, baños de maria, lavadores, cromatografo de gases, incubadoras, digestor de proteinas, refrigeradores, lavaojos.</t>
  </si>
  <si>
    <t>Contratación de Servicio de asesoría,  acompañamiento, capacitación, auditoria, acreditación de tecnicas analiticas bajo la norma ISO IEC 17025,  traduccion de normas.</t>
  </si>
  <si>
    <t>Contratación suministro de pruebas de idoneidad o ensayos de aptitud para  LSP</t>
  </si>
  <si>
    <t>contratación visita de seguimiento de acreditación a LSP</t>
  </si>
  <si>
    <t>Selecciòn Abreviada, Contratación directa, minima cuantia</t>
  </si>
  <si>
    <t>CARLOS JULIO ARELLANO. Subdirector de Salud Publica. saludpublicaidsn@gmail.com.  CLAUDIA ALMEIDA Lider  del Laboratorio de Salud Publica, caalmeida@idsn.gov.co MAURICIO GUERRERO. Profesional Especializado Salud Ambiental mgruerrero@idsn.gov.co. PILAR PÉREZ CORTÉS. Profesional especializada. ETV Tumaco, pperez@idsn.gov.co. LUZ MARINA TUMBAQUI Lider PAI.</t>
  </si>
  <si>
    <t>abril y noviembre 2019</t>
  </si>
  <si>
    <t>Selecciòn Abreviada, Minima cuantia</t>
  </si>
  <si>
    <t xml:space="preserve">CARLOS JULIO ARELLANO. Subdirector de Salud Publica. saludpublicaidsn@gmail.com.  CLAUDIA ALMEIDA Lider  del Laboratorio de Salud Publica, caalmeida@idsn.gov.co MAURICIO GUERRERO. Profesional Especializado Salud Ambiental mgruerrero@idsn.gov.co. PILAR PÉREZ CORTÉS. Profesional especializada. ETV Tumaco, pperez@idsn.gov.co. MARTHA CECILIA VELASCO TULCANASA Oficina control de medicamentos. </t>
  </si>
  <si>
    <t xml:space="preserve">Servicio de validación/calificación de equipos LSP : Autoclaves, cabinas de flujo laminar, cabinas de bioseguridad, cabinas extractoras de gases, </t>
  </si>
  <si>
    <t>Selecciòn Abreviada, Minima cuantía</t>
  </si>
  <si>
    <t>Contratación de 1 profesional especializado como apoyo a la los procesos de Vigilancia Epidemiologíca</t>
  </si>
  <si>
    <t>Cotratación Directa</t>
  </si>
  <si>
    <t>Juan Carlos Vela Santacruz
Profesional especializado Area Salud
jcvela@idsn.gov.co
2-7223033</t>
  </si>
  <si>
    <t>Profesional en Enfermeria (MIAS)</t>
  </si>
  <si>
    <t>Carmen Liliana Armero Ruíz - Profesional Universitario, lilianaarmero2017@gmail.com</t>
  </si>
  <si>
    <t>Contración de Actvidades PIC</t>
  </si>
  <si>
    <t xml:space="preserve">Contratacion de un profesional universitario como apoyo a los procesos de calidad de salud publica </t>
  </si>
  <si>
    <t>CARLOS JULIO ARELLANO R - Subdirector de Salud Publica - carellano@idsn.gov.co</t>
  </si>
  <si>
    <t>Contratacion de un profesional universitario como apoyo al programa de participacion social de salud publica</t>
  </si>
  <si>
    <t>Profesional en Diseño Grafico</t>
  </si>
  <si>
    <t>No Aplica</t>
  </si>
  <si>
    <t>Jaime Enriquez Enriquez, Profesional Universitario, comunicacionessaludnarino@gmail.com, Celular 3217740543</t>
  </si>
  <si>
    <t>Profesional en Diseño Industrial</t>
  </si>
  <si>
    <t>Jaime Enriquez Enriquez, Profesional Universitario, comunicacionessaludnarino@gmail.com, Celular 3217740544</t>
  </si>
  <si>
    <t>Jaime Enriquez Enriquez, Profesional Universitario, comunicacionessaludnarino@gmail.com, Celular 3217740545</t>
  </si>
  <si>
    <t>Profesional en Realizacion Audiovisual</t>
  </si>
  <si>
    <t>Jaime Enriquez Enriquez, Profesional Universitario, comunicacionessaludnarino@gmail.com, Celular 3217740546</t>
  </si>
  <si>
    <t xml:space="preserve">Contratar para la ejecución Realizar al 100% las acciones de producción para material educomunicativo para la promocion y prevencion de la salud como apoyo a las diferentes actividades planteadas en las 10 dimensiones de l Plan Decenal de Salud Pública. 
</t>
  </si>
  <si>
    <t>CONVENIO INTERADMINISTRATIVO</t>
  </si>
  <si>
    <t>Jaime Enriquez Enriquez, Profesional Universitario, comunicacionessaludnarino@gmail.com, Celular 3217740547</t>
  </si>
  <si>
    <t xml:space="preserve">Contratación para la ejecución Desarrollar al 100% la estrategias de medios de comunicación de acuerdo con las particularidades de salud pública en las 13 subregiones para la difusión ajes y documentos claves con relación a las 10 dimensiones del Plan Decenal de Salud Pública. </t>
  </si>
  <si>
    <t>SELECCIÓN ABREVIADA</t>
  </si>
  <si>
    <t>Jaime Enriquez Enriquez, Profesional Universitario, comunicacionessaludnarino@gmail.com, Celular 3217740548</t>
  </si>
  <si>
    <t>Profesional de Salud para Apoyo metodologico en el Desarrollo del PIC Departamental (Apoyo PIC)</t>
  </si>
  <si>
    <t>Talento Humano- PTS (Ing. Industrial)</t>
  </si>
  <si>
    <t>CONTRATACION DIRECTA</t>
  </si>
  <si>
    <t>Profesional en Enfermeria (PTS)</t>
  </si>
  <si>
    <t>Contratación de un profesional en Ingienería de Sistemas para que apoye las siguientes actividades: 
1. Desarrollo y actualizacion en el 100% sistemas de informacion Web (SIMU - Web, SISVAN, COP, Registro de establecimientos) y otras líneas de salud que se consideren 
2. Desarrollar, actualizar, recepcionar, consolidar, validar, procesar y reportar información de interes en salud al 100% para el fortalecimiento del Sistema Integral de Información 
3. Diseñar e implementar la bodega de indicadores de salud pública en el 100% de los inicadores priorizados</t>
  </si>
  <si>
    <t>Gustavo Cuellar De Los Rios
Profesional Especializado
7235428 - 184
gcuellar@idsn.gov.co</t>
  </si>
  <si>
    <t>Contratación de un profesional en Ingienería de Sistemas para que apoye las siguientes actividades: 
1. Brindar apoyo en la consolidación y generación de informes  procedente de los municipios en relación con las actividades e intervenciones relacionadas con las Resolución 4505 de 2012, 0247 de 2014, 0123 de 2015, 1393 de 2015  y normatividad futura reglamentaria, en la Subdirección de Salud Pública.
2. Apoyar la generación y la asistencia técnica (Capacitación y Monitoreo)  de informes para IDSN y envío al Ministerio de Salud y Protección Social en los términos y contenidos referidos en la Resoluciones 4505 de 2012, 0247 de 2014, 0123 de 2015, 1393 de 2015  y normatividad futura reglamentaria en la Subdirección de Salud Pública.
3. Apoyar la verificación de la información reportada, el seguimiento,  y la retroalimentación a la ejecución de las actividades de las DTS, IPS’s, DLS’s y EPS’s, según competencias de ente Departamental en cuanto al reporte individual de las actividades relacionadas con las Resoluciones 4505 de 2012, 0247 de 2014, 0123 de 2015, 1393 de 2015  y normatividad futura reglamentaria, en la Subdirección de Salud Pública.
4. Apoyar el proceso de reporte de Talento Humano en salud que relaciona la Resolución 3030 de 2014 y demás necesidades del servicio según perfil profesional, en la Subdirección de Salud Pública.</t>
  </si>
  <si>
    <t xml:space="preserve">Contratacion de (1) un profesinal Químicos Farmacéuticos como apoyo al área de control de  medicamentos </t>
  </si>
  <si>
    <t>MARTHA CECILIA VELASCO TULCANAZA Profesional Especializado, Oficina de Control de Medicamentos,  mvelasco@idsn.gov.co</t>
  </si>
  <si>
    <t xml:space="preserve">Contratacion de  (1) un  Tecnólogo en Regencia de Farmacia como apoyo al área de control de  medicamentos </t>
  </si>
  <si>
    <t>Servicio de calibración de equiposM (1 termohigrómetro digital)</t>
  </si>
  <si>
    <t>Servicio de recolección, transporte, tratamiento y disposición final de residuos químicos y administrativos peligrosos, generados por el Instituto Departamental de Salud de Nariño en las sedes Pasto (Laboratorio de Salud Pública y Sede Administrativa) y Tumaco (Unidad de Control de Vectores</t>
  </si>
  <si>
    <t>APOYO LOGISTICO</t>
  </si>
  <si>
    <t>Contratación Plan de Impresos. Actas de IVC</t>
  </si>
  <si>
    <t>Realizar actividades de educación  en el desarrollo de Farmacovigilancia Comunitaria  para promover la cultura del uso adecuado y seguro de  los medicamentos, teniendo en cuenta los objetivos del Programa Nacional de Farmacovigilancia</t>
  </si>
  <si>
    <t>Directa Selección Abreviada</t>
  </si>
  <si>
    <t>PIC</t>
  </si>
  <si>
    <t>Realizar el procedimiento al 100% de compra de medicamentos de control especial, monopolio del estado, para cubrir necesidades del departamento</t>
  </si>
  <si>
    <t>Contratación de un (1) Profesional universitario con perfil médico ETV apoyo a la gestión en Pasto</t>
  </si>
  <si>
    <t xml:space="preserve">10,5 meses </t>
  </si>
  <si>
    <t xml:space="preserve">Directa </t>
  </si>
  <si>
    <t>Contratación de un (1) Profesional universitario con perfil enfermera ETV apoyo a la gestión en Pasto</t>
  </si>
  <si>
    <t>Contratación de ocho (6) Auxiliares ETV como apoyo a las acciones de pre-eliminación de la malaria urbana y a la estrategia de comunicación y movilización social en ETV: El Charco (1), La Tola (1), Olaya Herrera (1), Roberto Payán (1), Barbacoas (1) y Magüí (1).</t>
  </si>
  <si>
    <t>Contratación de ocho (6) Auxiliares ETV como apoyo a las acciones de pre-eliminación de la malaria urbana y a la estrategia de comunicación y movilización social en ETV: Santa Bárbara (1), La Tola (1), Olaya Herrera (1), Mosquera (1), Roberto Payán (1), Barbacoas (1).</t>
  </si>
  <si>
    <t>Contratación de un (1) Profesional universitario de la antropología apoyo a la estrategia de comunicación y movilización social en ETV Tumaco</t>
  </si>
  <si>
    <t>Compra de reactivos para Red de Dx.
Azur II x 25 gm (10 unidades), 
Azul de metileno 
Ortofosfato disódico
Agua destilada  para colorantes x 500 cc (100 unidades),  
Aceite inmersión x 100 cc frasco ámbar (20 unidades)</t>
  </si>
  <si>
    <t>Compra elementos de laboratorio y Red de Dx.
Bombillos para microscopios Oliympus CX21
Láminas portaobjeto x 50 (1.600 unidades), 
Lancetas caja x 200 unidades (400 unidades),
Guantes látex tallas S, M, L, XL 
Gotero en vidrio ámbar x 20 ml, 
Jabón líquido extran neutro galón, 
Jabón líquido extran alcalino galón</t>
  </si>
  <si>
    <t>Bombas Hudson aspersoras
Bombas Hudson ULV</t>
  </si>
  <si>
    <t xml:space="preserve">Compra repuestos para equipos de fumigación:
Para bombas Hudson
Boquillas TEEJET 80.02 HSS
Casquetes
Llaves de paso 
Tubos abastecedor 
Tubos cilíndrico
Mangueras
Empaques de cuero
Empaques de boquilla
Empaques de la pistola
Empaques de pernos
Chavetas
Pernos
Pistolas
Caja de la pistola
Tapa de la bomba
Tapa del tanque y otros
Para equpo de espalda con ULV (motomochilas) 
Guayas, 
Resortes, 
Chicotes, 
Bujías,
Empaques y otros. </t>
  </si>
  <si>
    <t>Compra equipos:
Termohigrómetro (1 unidad) medicamentos almacén Tumaco
GPS para ubicación de criaderos y casas maláricas (3)
Microscopios 20.
Contadores de células,</t>
  </si>
  <si>
    <t>Compra de guadañas y Repuestos para guadañas.</t>
  </si>
  <si>
    <t>Compra de repuestos para motores fuera de borda
Hélices
Bujías BH7 
Pasadores
CDI
Guayas
Piñón corana
Piñón marcha atrás
Blineras
Empaque de culata
Empaque de base
Eje de hélice
Eje de mando</t>
  </si>
  <si>
    <t>Compra de Lubricantes para motores fuera de borda, camionetas, máquinas aspersoras para montar en vehículo, máquinas aspersoras de espalda, planta eléctrica</t>
  </si>
  <si>
    <t>Equipos de equipos de oficina:
Computador de mesa, Computador portátil, 
Compra de Silla ergonómica, Escritorio modular, Sillas para reuniones (Plásticas)
Incluida sede El Charco</t>
  </si>
  <si>
    <t>Tinta para impresoras                                                                                                                                                                   HP Hewllett-Packard Laser Jet EnterpriseM605 (5 unidades); Tinta para impresora HP53E, Tinta HP q5942a impresora HP laserjet 4250n (4 unidades).</t>
  </si>
  <si>
    <t>Tinta para fotocopiadora                                                                                                                 Kyocera-Ecosys M3550idn.</t>
  </si>
  <si>
    <t>Contratación de Matrícula de 12 lanchas en Capitanía de puertos</t>
  </si>
  <si>
    <t>Servicio de mantenimiento preventivo, correctivo de equipos de laboratorio (microscopios LSP y LEISP Tco y Red de Dx, balanza analítica, microcentrífuga, centrífuga, incubadora, pianos, neveras) semestral</t>
  </si>
  <si>
    <t>Mantenimiento de 14 computadores, 2 UPS grandes de la red, 13 aires acondicionados y 4 extractores de aire (semestral)</t>
  </si>
  <si>
    <t>Contratación de Mantenimiento de Máquinas London Fog, incluidos repuestos acoples para selenoide, bujías.</t>
  </si>
  <si>
    <t>Servicio de calibración de equipos de laboratorio (microscopios LSP y LEISP Tco y Red de Dx, balanza analítica, microcentrífuga, centrífuga, incubadora) semestral</t>
  </si>
  <si>
    <r>
      <t>Contratación de un</t>
    </r>
    <r>
      <rPr>
        <b/>
        <sz val="11"/>
        <color indexed="8"/>
        <rFont val="Tahoma"/>
        <family val="2"/>
      </rPr>
      <t xml:space="preserve"> ingeniero sanitario </t>
    </r>
    <r>
      <rPr>
        <sz val="11"/>
        <color indexed="8"/>
        <rFont val="Tahoma"/>
        <family val="2"/>
      </rPr>
      <t xml:space="preserve">para apoyar acciones de gestión en salud publica de la dimensión de Salud Ambiental </t>
    </r>
    <r>
      <rPr>
        <b/>
        <sz val="11"/>
        <color indexed="8"/>
        <rFont val="Tahoma"/>
        <family val="2"/>
      </rPr>
      <t>en el municipio de Ipiales y a</t>
    </r>
    <r>
      <rPr>
        <sz val="11"/>
        <color indexed="8"/>
        <rFont val="Tahoma"/>
        <family val="2"/>
      </rPr>
      <t>ciones de IVC en municipios que se requiera.</t>
    </r>
  </si>
  <si>
    <r>
      <t>Contratación de un</t>
    </r>
    <r>
      <rPr>
        <b/>
        <sz val="11"/>
        <color indexed="8"/>
        <rFont val="Tahoma"/>
        <family val="2"/>
      </rPr>
      <t xml:space="preserve"> ingeniero sanitario </t>
    </r>
    <r>
      <rPr>
        <sz val="11"/>
        <color indexed="8"/>
        <rFont val="Tahoma"/>
        <family val="2"/>
      </rPr>
      <t xml:space="preserve">para apoyar acciones de gestión en salud publica de la dimensión de Salud Ambiental en el </t>
    </r>
    <r>
      <rPr>
        <b/>
        <sz val="11"/>
        <color indexed="8"/>
        <rFont val="Tahoma"/>
        <family val="2"/>
      </rPr>
      <t xml:space="preserve">programa de residuos peligrosos </t>
    </r>
    <r>
      <rPr>
        <sz val="11"/>
        <color indexed="8"/>
        <rFont val="Tahoma"/>
        <family val="2"/>
      </rPr>
      <t>y cambio climatico y apoyo a aciones de IVC en municipios que se requiera.</t>
    </r>
  </si>
  <si>
    <r>
      <t>Contratación de un</t>
    </r>
    <r>
      <rPr>
        <b/>
        <sz val="11"/>
        <color indexed="8"/>
        <rFont val="Tahoma"/>
        <family val="2"/>
      </rPr>
      <t xml:space="preserve"> ingeniero sanitario</t>
    </r>
    <r>
      <rPr>
        <sz val="11"/>
        <color indexed="8"/>
        <rFont val="Tahoma"/>
        <family val="2"/>
      </rPr>
      <t xml:space="preserve"> para apoyar acciones de gestión en salud publica de la dimensión de Salud Ambiental en el </t>
    </r>
    <r>
      <rPr>
        <b/>
        <sz val="11"/>
        <color indexed="8"/>
        <rFont val="Tahoma"/>
        <family val="2"/>
      </rPr>
      <t xml:space="preserve">programa de alimentos y bebidas alcoholics </t>
    </r>
    <r>
      <rPr>
        <sz val="11"/>
        <color indexed="8"/>
        <rFont val="Tahoma"/>
        <family val="2"/>
      </rPr>
      <t>y apoyo a aciones de IVC en municipios que se requiera.</t>
    </r>
  </si>
  <si>
    <r>
      <t>Contratación de</t>
    </r>
    <r>
      <rPr>
        <b/>
        <sz val="11"/>
        <color indexed="8"/>
        <rFont val="Tahoma"/>
        <family val="2"/>
      </rPr>
      <t xml:space="preserve"> un medico para apoyar acciones de vigilancia de ESPII</t>
    </r>
    <r>
      <rPr>
        <sz val="11"/>
        <color indexed="8"/>
        <rFont val="Tahoma"/>
        <family val="2"/>
      </rPr>
      <t xml:space="preserve"> en puntos de entrada y gestión en salud publica de la dimensión de Salud Ambiental en el programa  Sanidad Portuaria, </t>
    </r>
    <r>
      <rPr>
        <b/>
        <sz val="11"/>
        <color indexed="8"/>
        <rFont val="Tahoma"/>
        <family val="2"/>
      </rPr>
      <t>municipio de Tumaco.</t>
    </r>
  </si>
  <si>
    <r>
      <t xml:space="preserve">Contratación de un </t>
    </r>
    <r>
      <rPr>
        <b/>
        <sz val="11"/>
        <color indexed="8"/>
        <rFont val="Tahoma"/>
        <family val="2"/>
      </rPr>
      <t>medico para apoyar acciones de vigilancia de ESPII en</t>
    </r>
    <r>
      <rPr>
        <sz val="11"/>
        <color indexed="8"/>
        <rFont val="Tahoma"/>
        <family val="2"/>
      </rPr>
      <t xml:space="preserve"> puntos de entrada y gestión en salud publica de la dimensión de Salud Ambiental en el programa  </t>
    </r>
    <r>
      <rPr>
        <b/>
        <sz val="11"/>
        <color indexed="8"/>
        <rFont val="Tahoma"/>
        <family val="2"/>
      </rPr>
      <t>Sanidad Portuaria, municipio de Ipiales.</t>
    </r>
  </si>
  <si>
    <r>
      <t xml:space="preserve">Contratación de un </t>
    </r>
    <r>
      <rPr>
        <b/>
        <sz val="11"/>
        <color indexed="8"/>
        <rFont val="Tahoma"/>
        <family val="2"/>
      </rPr>
      <t>vetarinario o medico veterinario zootecnista para a</t>
    </r>
    <r>
      <rPr>
        <sz val="11"/>
        <color indexed="8"/>
        <rFont val="Tahoma"/>
        <family val="2"/>
      </rPr>
      <t xml:space="preserve">poyar acciones de gestión en salud publica de la dimensión de Salud Ambiental en el programa de </t>
    </r>
    <r>
      <rPr>
        <b/>
        <sz val="11"/>
        <color indexed="8"/>
        <rFont val="Tahoma"/>
        <family val="2"/>
      </rPr>
      <t>Zoonosis y sanidad portuaria y</t>
    </r>
    <r>
      <rPr>
        <sz val="11"/>
        <color indexed="8"/>
        <rFont val="Tahoma"/>
        <family val="2"/>
      </rPr>
      <t xml:space="preserve"> apoyo a aciones de IVC en municipios que se requiera.</t>
    </r>
  </si>
  <si>
    <r>
      <t>Servicio de mantenimiento de equipos de laboratorio.</t>
    </r>
    <r>
      <rPr>
        <b/>
        <sz val="11"/>
        <rFont val="Tahoma"/>
        <family val="2"/>
      </rPr>
      <t xml:space="preserve"> </t>
    </r>
    <r>
      <rPr>
        <sz val="11"/>
        <rFont val="Tahoma"/>
        <family val="2"/>
      </rPr>
      <t>(Sede LSP, Salud Ambiental, PAI y ETV). Mantenimiento preventivo y correctivo de Autoclaves, cabinas de seguridad, hornos, centrifugas, sistema de purificacion de agua, generador de hidrogeno, microscopio fluorecencia, cabina de flujo laminar, cabina estractora de gases, , cabinas de bioseguridad, espectrofotometros, pHmetros, PCR, Incubadoreas, cromatografo, EKOMILK Sistema de ventilacion mecánica, red de frio.</t>
    </r>
  </si>
  <si>
    <t>Servicio de calibración de equipos.  (Sede LSP, Salud Ambiental, ETV y Medicamentos). Variables, volumen, masa, presión, temperatura, Humedad relativa, turbiedad, conductividad, pH, espectrofotometría, ruido, sonometria, masas y balanzas, turbidimetro, incubadoras y neveras, termometros y termohigrometros</t>
  </si>
  <si>
    <r>
      <t xml:space="preserve">Tela género verde para paños y forros para microscopios rollos x 80 mt, 
</t>
    </r>
    <r>
      <rPr>
        <sz val="11"/>
        <color indexed="8"/>
        <rFont val="Tahoma"/>
        <family val="2"/>
      </rPr>
      <t>Carpas en lona para cubrir los elementos de trabajo en las lanchas de ETV, 
Tela franela roja en rollo x 80 mts, 
Tollas desechables para escurrir las láminas 
Papel Higiénico Kleenex  suave para limpiar objetivos de microscopios de la Red de Dx  x Rollo</t>
    </r>
  </si>
  <si>
    <t>Servicio de recarga y remanofacturacion de toners, para impresoras laser e impresoras de inyeccion.</t>
  </si>
  <si>
    <t>Mantenimiento preventivo y correctivo de Impresoras, equipo electrónico UPS, monitores, video beam, periféricos, escaner, partes internas CPU, (Funcionamiento:35.000.000 ETV:2.000.000)</t>
  </si>
  <si>
    <t>Mantenimiento correctivo de plantas de telefonia y mantenimiento preventivo de la red de datos e interconexion de red de las sedes del IDSN</t>
  </si>
  <si>
    <t>50,000,000</t>
  </si>
  <si>
    <t xml:space="preserve">82121500  82121506 </t>
  </si>
  <si>
    <t>76121500  76121600</t>
  </si>
  <si>
    <t>81112306  72154066 81112300</t>
  </si>
  <si>
    <t>81112306 72154066 81112300</t>
  </si>
  <si>
    <t>12131700  12161500 14111700  14122100 24112400  40141700 41101500  41106200  41121800 41122000 41122100 41122400 42142000  42281600 42281900  42295100 46181500  47121800
47131500 47131600 48101600 51102700 60111300</t>
  </si>
  <si>
    <t>46181800 46181500 46181700 42131600 46181900 46182000  46181600</t>
  </si>
  <si>
    <t>42132200
42311500</t>
  </si>
  <si>
    <r>
      <rPr>
        <sz val="11"/>
        <color indexed="8"/>
        <rFont val="Tahoma"/>
        <family val="2"/>
      </rPr>
      <t xml:space="preserve">12131700 12161500 14111700  14122100 24112400  40141700 41101500  41106200 41121800  41122000  41122100  41122400 42142000  42281600 42281900  42295100 46181500  47121800
47131500  47131600 </t>
    </r>
    <r>
      <rPr>
        <sz val="11"/>
        <color indexed="63"/>
        <rFont val="Tahoma"/>
        <family val="2"/>
      </rPr>
      <t xml:space="preserve">48101600  </t>
    </r>
    <r>
      <rPr>
        <sz val="11"/>
        <color indexed="8"/>
        <rFont val="Tahoma"/>
        <family val="2"/>
      </rPr>
      <t>51102700 60111300</t>
    </r>
  </si>
  <si>
    <r>
      <rPr>
        <sz val="11"/>
        <color indexed="8"/>
        <rFont val="Tahoma"/>
        <family val="2"/>
      </rPr>
      <t xml:space="preserve">12131700  12161500 14111700 14122100 24112400 40141700 41101500  41106200  41121800 41122000 41122100  41122400 42142000  42281600 42281900  42295100 46181500  47121800
47131500  47131600 </t>
    </r>
    <r>
      <rPr>
        <sz val="11"/>
        <color indexed="63"/>
        <rFont val="Tahoma"/>
        <family val="2"/>
      </rPr>
      <t xml:space="preserve">48101600  </t>
    </r>
    <r>
      <rPr>
        <sz val="11"/>
        <color indexed="8"/>
        <rFont val="Tahoma"/>
        <family val="2"/>
      </rPr>
      <t>51102700 60111300</t>
    </r>
  </si>
  <si>
    <t>81101700  73152100 85161500</t>
  </si>
  <si>
    <r>
      <rPr>
        <sz val="11"/>
        <color indexed="8"/>
        <rFont val="Tahoma"/>
        <family val="2"/>
      </rPr>
      <t xml:space="preserve">12131700  12161500 14111700  14122100 24112400  40141700 41101500  41106200 41121800  41122000  41122100  41122400 42142000  42281600 42281900  42295100 46181500  47121800 
47131500  47131600 </t>
    </r>
    <r>
      <rPr>
        <sz val="11"/>
        <color indexed="63"/>
        <rFont val="Tahoma"/>
        <family val="2"/>
      </rPr>
      <t xml:space="preserve">48101600 </t>
    </r>
    <r>
      <rPr>
        <sz val="11"/>
        <color indexed="8"/>
        <rFont val="Tahoma"/>
        <family val="2"/>
      </rPr>
      <t>51102700 60111300</t>
    </r>
  </si>
  <si>
    <t>41112201  41112301 41111901</t>
  </si>
  <si>
    <t>85101602 77102001 80111601</t>
  </si>
  <si>
    <t>81101701 73152101 85161501</t>
  </si>
  <si>
    <t>81101700 81101713</t>
  </si>
  <si>
    <t>25111501                                                                26101501</t>
  </si>
  <si>
    <r>
      <rPr>
        <sz val="11"/>
        <color indexed="8"/>
        <rFont val="Tahoma"/>
        <family val="2"/>
      </rPr>
      <t xml:space="preserve">12131701  12161501 14111701  14122101 24112401  41106201  41121801  41122001 41122101  41122401 42142001 42281901  42295101 46181501  47121801
47131501  47131601 </t>
    </r>
    <r>
      <rPr>
        <sz val="11"/>
        <color indexed="63"/>
        <rFont val="Tahoma"/>
        <family val="2"/>
      </rPr>
      <t xml:space="preserve">48101601  </t>
    </r>
    <r>
      <rPr>
        <sz val="11"/>
        <color indexed="8"/>
        <rFont val="Tahoma"/>
        <family val="2"/>
      </rPr>
      <t>51102701 60111301</t>
    </r>
  </si>
  <si>
    <r>
      <rPr>
        <sz val="11"/>
        <color indexed="8"/>
        <rFont val="Tahoma"/>
        <family val="2"/>
      </rPr>
      <t xml:space="preserve">12161501 14111701  14122101 24112401 41106201 41121801 41122001 41122101 41122401 42142001 42281901 42295101 46181501 47121801 47131501  47131601 </t>
    </r>
    <r>
      <rPr>
        <sz val="11"/>
        <color indexed="63"/>
        <rFont val="Tahoma"/>
        <family val="2"/>
      </rPr>
      <t xml:space="preserve">48101601  </t>
    </r>
    <r>
      <rPr>
        <sz val="11"/>
        <color indexed="8"/>
        <rFont val="Tahoma"/>
        <family val="2"/>
      </rPr>
      <t>51102701 60111301</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</si>
</sst>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quot; $ &quot;#,##0.00&quot; &quot;;&quot; $ (&quot;#,##0.00&quot;)&quot;;&quot; $ -&quot;00&quot; &quot;;&quot; &quot;@&quot; &quot;"/>
    <numFmt numFmtId="184" formatCode="&quot;$&quot;\ #,##0"/>
    <numFmt numFmtId="185" formatCode="&quot;$&quot;#,##0"/>
    <numFmt numFmtId="186" formatCode="d/mm/yyyy;@"/>
    <numFmt numFmtId="187" formatCode="[$$-240A]\ #,##0"/>
    <numFmt numFmtId="188" formatCode="&quot;$&quot;#,##0.0"/>
    <numFmt numFmtId="189" formatCode="&quot;$&quot;#,##0.00"/>
    <numFmt numFmtId="190" formatCode="[$-C09]dddd\,\ d\ mmmm\ yyyy"/>
    <numFmt numFmtId="191" formatCode="[$-409]h:mm:ss\ AM/PM"/>
    <numFmt numFmtId="192" formatCode="_(&quot;$&quot;\ * #,##0.0_);_(&quot;$&quot;\ * \(#,##0.0\);_(&quot;$&quot;\ * &quot;-&quot;??_);_(@_)"/>
    <numFmt numFmtId="193" formatCode="[$-240A]dddd\,\ dd&quot; de &quot;mmmm&quot; de &quot;yyyy"/>
    <numFmt numFmtId="194" formatCode="[$-240A]hh:mm:ss\ AM/PM"/>
    <numFmt numFmtId="195" formatCode="dd/mm/yyyy;@"/>
    <numFmt numFmtId="196" formatCode="_(* #,##0_);_(* \(#,##0\);_(* &quot;-&quot;??_);_(@_)"/>
    <numFmt numFmtId="197" formatCode="dd/mm/yy;@"/>
    <numFmt numFmtId="198" formatCode="[$$-80A]#,##0.00"/>
    <numFmt numFmtId="199" formatCode="_-* #,##0_-;\-* #,##0_-;_-* &quot;-&quot;??_-;_-@_-"/>
  </numFmts>
  <fonts count="68">
    <font>
      <sz val="11"/>
      <color theme="1"/>
      <name val="Calibri"/>
      <family val="2"/>
    </font>
    <font>
      <sz val="11"/>
      <color indexed="8"/>
      <name val="Calibri"/>
      <family val="2"/>
    </font>
    <font>
      <sz val="11"/>
      <name val="Calibri"/>
      <family val="2"/>
    </font>
    <font>
      <sz val="10"/>
      <name val="Arial"/>
      <family val="2"/>
    </font>
    <font>
      <sz val="11"/>
      <name val="Tahoma"/>
      <family val="2"/>
    </font>
    <font>
      <sz val="11"/>
      <color indexed="8"/>
      <name val="Tahoma"/>
      <family val="2"/>
    </font>
    <font>
      <sz val="11"/>
      <color indexed="10"/>
      <name val="Tahoma"/>
      <family val="2"/>
    </font>
    <font>
      <b/>
      <sz val="11"/>
      <name val="Tahoma"/>
      <family val="2"/>
    </font>
    <font>
      <b/>
      <sz val="11"/>
      <color indexed="8"/>
      <name val="Tahoma"/>
      <family val="2"/>
    </font>
    <font>
      <b/>
      <sz val="9"/>
      <name val="Tahoma"/>
      <family val="2"/>
    </font>
    <font>
      <sz val="9"/>
      <name val="Tahoma"/>
      <family val="2"/>
    </font>
    <font>
      <sz val="12"/>
      <name val="Tahoma"/>
      <family val="2"/>
    </font>
    <font>
      <sz val="10"/>
      <name val="Tahoma"/>
      <family val="2"/>
    </font>
    <font>
      <sz val="11"/>
      <color indexed="63"/>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0"/>
      <color indexed="8"/>
      <name val="Calibri"/>
      <family val="2"/>
    </font>
    <font>
      <sz val="10"/>
      <name val="Calibri"/>
      <family val="2"/>
    </font>
    <font>
      <sz val="16"/>
      <color indexed="8"/>
      <name val="Tahoma"/>
      <family val="2"/>
    </font>
    <font>
      <u val="single"/>
      <sz val="11"/>
      <color indexed="39"/>
      <name val="Tahoma"/>
      <family val="2"/>
    </font>
    <font>
      <sz val="12"/>
      <color indexed="8"/>
      <name val="Calibri"/>
      <family val="2"/>
    </font>
    <font>
      <sz val="12"/>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Calibri"/>
      <family val="2"/>
    </font>
    <font>
      <sz val="11"/>
      <color theme="1"/>
      <name val="Tahoma"/>
      <family val="2"/>
    </font>
    <font>
      <b/>
      <sz val="11"/>
      <color theme="1"/>
      <name val="Tahoma"/>
      <family val="2"/>
    </font>
    <font>
      <sz val="16"/>
      <color theme="1"/>
      <name val="Tahoma"/>
      <family val="2"/>
    </font>
    <font>
      <sz val="11"/>
      <color rgb="FF000000"/>
      <name val="Tahoma"/>
      <family val="2"/>
    </font>
    <font>
      <u val="single"/>
      <sz val="11"/>
      <color rgb="FF0000FF"/>
      <name val="Tahoma"/>
      <family val="2"/>
    </font>
    <font>
      <sz val="12"/>
      <color theme="1"/>
      <name val="Calibri"/>
      <family val="2"/>
    </font>
    <font>
      <sz val="12"/>
      <color theme="1"/>
      <name val="Tahoma"/>
      <family val="2"/>
    </font>
    <font>
      <sz val="11"/>
      <color rgb="FFFF0000"/>
      <name val="Tahoma"/>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medium"/>
      <right style="thin"/>
      <top style="medium"/>
      <bottom style="thin"/>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thin"/>
      <top>
        <color indexed="63"/>
      </top>
      <bottom>
        <color indexed="63"/>
      </bottom>
    </border>
    <border>
      <left>
        <color indexed="63"/>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right>
        <color indexed="63"/>
      </right>
      <top style="thin"/>
      <bottom style="thin"/>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color rgb="FF00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72">
    <xf numFmtId="0" fontId="0" fillId="0" borderId="0" xfId="0" applyFont="1" applyAlignment="1">
      <alignment/>
    </xf>
    <xf numFmtId="0" fontId="57" fillId="0" borderId="10" xfId="0" applyFont="1" applyBorder="1" applyAlignment="1">
      <alignment horizontal="center" vertical="center" wrapText="1"/>
    </xf>
    <xf numFmtId="0" fontId="57"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top" wrapText="1"/>
    </xf>
    <xf numFmtId="17" fontId="57"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right" vertical="center" wrapText="1"/>
    </xf>
    <xf numFmtId="0" fontId="1" fillId="13" borderId="10" xfId="0" applyFont="1" applyFill="1" applyBorder="1" applyAlignment="1">
      <alignment horizontal="center" wrapText="1"/>
    </xf>
    <xf numFmtId="0" fontId="1" fillId="13" borderId="10" xfId="0" applyFont="1" applyFill="1" applyBorder="1" applyAlignment="1">
      <alignment vertical="center" wrapText="1"/>
    </xf>
    <xf numFmtId="17" fontId="1" fillId="13" borderId="10" xfId="0" applyNumberFormat="1" applyFont="1" applyFill="1" applyBorder="1" applyAlignment="1">
      <alignment horizontal="center" vertical="center"/>
    </xf>
    <xf numFmtId="0" fontId="1" fillId="13" borderId="11" xfId="0" applyFont="1" applyFill="1" applyBorder="1" applyAlignment="1">
      <alignment horizontal="center" vertical="center" wrapText="1"/>
    </xf>
    <xf numFmtId="0" fontId="1" fillId="13" borderId="10" xfId="0" applyFont="1" applyFill="1" applyBorder="1" applyAlignment="1">
      <alignment horizontal="center" vertical="center" wrapText="1"/>
    </xf>
    <xf numFmtId="3" fontId="1" fillId="13" borderId="10" xfId="0" applyNumberFormat="1" applyFont="1" applyFill="1" applyBorder="1" applyAlignment="1">
      <alignment horizontal="center" vertical="center" wrapText="1"/>
    </xf>
    <xf numFmtId="0" fontId="2" fillId="13" borderId="10" xfId="46" applyFont="1" applyFill="1" applyBorder="1" applyAlignment="1">
      <alignment horizontal="left" vertical="center" wrapText="1"/>
    </xf>
    <xf numFmtId="0" fontId="58" fillId="0" borderId="12" xfId="0" applyFont="1" applyBorder="1" applyAlignment="1">
      <alignment horizontal="left" vertical="top" wrapText="1"/>
    </xf>
    <xf numFmtId="0" fontId="58" fillId="33" borderId="10" xfId="0" applyFont="1" applyFill="1" applyBorder="1" applyAlignment="1">
      <alignment horizontal="left" vertical="top" wrapText="1"/>
    </xf>
    <xf numFmtId="17" fontId="58" fillId="33" borderId="10" xfId="0" applyNumberFormat="1" applyFont="1" applyFill="1" applyBorder="1" applyAlignment="1">
      <alignment horizontal="left" vertical="top" wrapText="1"/>
    </xf>
    <xf numFmtId="3" fontId="58" fillId="33" borderId="10" xfId="0" applyNumberFormat="1" applyFont="1" applyFill="1" applyBorder="1" applyAlignment="1">
      <alignment horizontal="right" vertical="top" wrapText="1"/>
    </xf>
    <xf numFmtId="3" fontId="58" fillId="0" borderId="10" xfId="0" applyNumberFormat="1" applyFont="1" applyFill="1" applyBorder="1" applyAlignment="1">
      <alignment horizontal="right" vertical="top" wrapText="1"/>
    </xf>
    <xf numFmtId="0" fontId="58" fillId="0" borderId="10" xfId="0" applyFont="1" applyBorder="1" applyAlignment="1">
      <alignment horizontal="left" vertical="top" wrapText="1"/>
    </xf>
    <xf numFmtId="0" fontId="58" fillId="0" borderId="13" xfId="0" applyFont="1" applyBorder="1" applyAlignment="1">
      <alignment horizontal="left" vertical="top" wrapText="1"/>
    </xf>
    <xf numFmtId="0" fontId="58" fillId="0" borderId="0" xfId="0" applyFont="1" applyAlignment="1">
      <alignment/>
    </xf>
    <xf numFmtId="0" fontId="34" fillId="34" borderId="10" xfId="0" applyFont="1" applyFill="1" applyBorder="1" applyAlignment="1">
      <alignment horizontal="left" vertical="top" wrapText="1"/>
    </xf>
    <xf numFmtId="17" fontId="58" fillId="34" borderId="10" xfId="0" applyNumberFormat="1" applyFont="1" applyFill="1" applyBorder="1" applyAlignment="1">
      <alignment horizontal="left" vertical="top" wrapText="1"/>
    </xf>
    <xf numFmtId="0" fontId="58" fillId="34" borderId="10" xfId="0" applyFont="1" applyFill="1" applyBorder="1" applyAlignment="1">
      <alignment horizontal="left" vertical="top" wrapText="1"/>
    </xf>
    <xf numFmtId="3" fontId="58" fillId="34" borderId="10" xfId="52" applyNumberFormat="1" applyFont="1" applyFill="1" applyBorder="1" applyAlignment="1">
      <alignment horizontal="right" vertical="top" wrapText="1"/>
    </xf>
    <xf numFmtId="3" fontId="58" fillId="0" borderId="10" xfId="52" applyNumberFormat="1" applyFont="1" applyFill="1" applyBorder="1" applyAlignment="1">
      <alignment horizontal="right" vertical="top" wrapText="1"/>
    </xf>
    <xf numFmtId="0" fontId="4" fillId="34" borderId="10" xfId="0" applyFont="1" applyFill="1" applyBorder="1" applyAlignment="1">
      <alignment horizontal="left" vertical="center" wrapText="1"/>
    </xf>
    <xf numFmtId="0" fontId="59" fillId="34"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59" fillId="16" borderId="12" xfId="0" applyFont="1" applyFill="1" applyBorder="1" applyAlignment="1">
      <alignment horizontal="center" vertical="center" wrapText="1"/>
    </xf>
    <xf numFmtId="14" fontId="59" fillId="16" borderId="14" xfId="0" applyNumberFormat="1" applyFont="1" applyFill="1" applyBorder="1" applyAlignment="1">
      <alignment vertical="center" wrapText="1"/>
    </xf>
    <xf numFmtId="0" fontId="59" fillId="16" borderId="10" xfId="0" applyFont="1" applyFill="1" applyBorder="1" applyAlignment="1">
      <alignment vertical="center" wrapText="1"/>
    </xf>
    <xf numFmtId="3" fontId="59" fillId="16" borderId="10" xfId="0" applyNumberFormat="1" applyFont="1" applyFill="1" applyBorder="1" applyAlignment="1">
      <alignment vertical="center" wrapText="1"/>
    </xf>
    <xf numFmtId="0" fontId="59" fillId="16" borderId="10" xfId="0" applyFont="1" applyFill="1" applyBorder="1" applyAlignment="1">
      <alignment horizontal="left" vertical="center" wrapText="1"/>
    </xf>
    <xf numFmtId="0" fontId="59" fillId="16" borderId="13" xfId="0" applyFont="1" applyFill="1" applyBorder="1" applyAlignment="1">
      <alignment vertical="center" wrapText="1"/>
    </xf>
    <xf numFmtId="0" fontId="59" fillId="16" borderId="10" xfId="0" applyFont="1" applyFill="1" applyBorder="1" applyAlignment="1">
      <alignment horizontal="justify" vertical="center" wrapText="1"/>
    </xf>
    <xf numFmtId="0" fontId="59" fillId="0" borderId="13" xfId="0" applyFont="1" applyBorder="1" applyAlignment="1">
      <alignment horizontal="left" vertical="center" wrapText="1"/>
    </xf>
    <xf numFmtId="17" fontId="59" fillId="34" borderId="10" xfId="0" applyNumberFormat="1"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35" borderId="10" xfId="0" applyFont="1" applyFill="1" applyBorder="1" applyAlignment="1">
      <alignment horizontal="left" vertical="center" wrapText="1"/>
    </xf>
    <xf numFmtId="17" fontId="59" fillId="35" borderId="10" xfId="0" applyNumberFormat="1" applyFont="1" applyFill="1" applyBorder="1" applyAlignment="1">
      <alignment horizontal="left" vertical="center" wrapText="1"/>
    </xf>
    <xf numFmtId="0" fontId="59" fillId="35" borderId="13" xfId="0" applyFont="1" applyFill="1" applyBorder="1" applyAlignment="1">
      <alignment horizontal="left" vertical="center" wrapText="1"/>
    </xf>
    <xf numFmtId="0" fontId="60"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Fill="1" applyBorder="1" applyAlignment="1">
      <alignment horizontal="left" vertical="center" wrapText="1"/>
    </xf>
    <xf numFmtId="0" fontId="59" fillId="0" borderId="0" xfId="0" applyFont="1" applyFill="1" applyAlignment="1">
      <alignment horizontal="left" vertical="center" wrapText="1"/>
    </xf>
    <xf numFmtId="0" fontId="60" fillId="0" borderId="0" xfId="0" applyFont="1" applyAlignment="1">
      <alignment horizontal="left" vertical="center" wrapText="1"/>
    </xf>
    <xf numFmtId="0" fontId="59" fillId="34" borderId="0" xfId="0" applyFont="1" applyFill="1" applyAlignment="1">
      <alignment horizontal="left" vertical="center" wrapText="1"/>
    </xf>
    <xf numFmtId="0" fontId="59" fillId="0"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59" fillId="34" borderId="1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46"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4" borderId="15" xfId="0" applyFont="1" applyFill="1" applyBorder="1" applyAlignment="1">
      <alignment horizontal="left" vertical="center" wrapText="1"/>
    </xf>
    <xf numFmtId="3" fontId="0" fillId="34" borderId="10" xfId="52" applyNumberFormat="1" applyFont="1" applyFill="1" applyBorder="1" applyAlignment="1">
      <alignment horizontal="left" vertical="center" wrapText="1"/>
    </xf>
    <xf numFmtId="17" fontId="4" fillId="34" borderId="10" xfId="0" applyNumberFormat="1" applyFont="1" applyFill="1" applyBorder="1" applyAlignment="1">
      <alignment horizontal="left" vertical="center" wrapText="1"/>
    </xf>
    <xf numFmtId="0" fontId="4" fillId="0" borderId="13" xfId="0" applyFont="1" applyBorder="1" applyAlignment="1">
      <alignment horizontal="lef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wrapText="1"/>
    </xf>
    <xf numFmtId="0" fontId="59" fillId="0" borderId="0" xfId="0" applyFont="1" applyAlignment="1">
      <alignment horizontal="center" vertical="center" wrapText="1"/>
    </xf>
    <xf numFmtId="0" fontId="61" fillId="0" borderId="0" xfId="0" applyFont="1" applyAlignment="1">
      <alignment horizontal="center" vertical="center" wrapText="1"/>
    </xf>
    <xf numFmtId="0" fontId="59" fillId="33" borderId="16" xfId="0" applyFont="1" applyFill="1" applyBorder="1" applyAlignment="1">
      <alignment horizontal="left" vertical="center" wrapText="1"/>
    </xf>
    <xf numFmtId="0" fontId="62" fillId="33" borderId="17" xfId="0" applyFont="1" applyFill="1" applyBorder="1" applyAlignment="1">
      <alignment horizontal="left" vertical="center" wrapText="1"/>
    </xf>
    <xf numFmtId="0" fontId="59" fillId="33" borderId="12" xfId="0" applyFont="1" applyFill="1" applyBorder="1" applyAlignment="1">
      <alignment horizontal="left" vertical="center" wrapText="1"/>
    </xf>
    <xf numFmtId="0" fontId="62" fillId="33" borderId="18" xfId="0" applyFont="1" applyFill="1" applyBorder="1" applyAlignment="1">
      <alignment horizontal="left" vertical="center" wrapText="1"/>
    </xf>
    <xf numFmtId="0" fontId="63" fillId="33" borderId="18" xfId="46" applyFont="1" applyFill="1" applyBorder="1" applyAlignment="1">
      <alignment horizontal="left" vertical="center" wrapText="1"/>
    </xf>
    <xf numFmtId="178" fontId="0" fillId="33" borderId="13" xfId="0" applyNumberFormat="1" applyFill="1" applyBorder="1" applyAlignment="1">
      <alignment horizontal="right" wrapText="1"/>
    </xf>
    <xf numFmtId="0" fontId="59" fillId="33" borderId="19" xfId="0" applyFont="1" applyFill="1" applyBorder="1" applyAlignment="1">
      <alignment horizontal="left" vertical="center" wrapText="1"/>
    </xf>
    <xf numFmtId="0" fontId="59" fillId="33" borderId="20" xfId="39" applyFont="1" applyFill="1" applyBorder="1" applyAlignment="1">
      <alignment horizontal="left" vertical="center" wrapText="1"/>
    </xf>
    <xf numFmtId="0" fontId="59" fillId="33" borderId="21" xfId="39" applyFont="1" applyFill="1" applyBorder="1" applyAlignment="1">
      <alignment horizontal="left" vertical="center" wrapText="1"/>
    </xf>
    <xf numFmtId="0" fontId="59" fillId="33" borderId="22" xfId="39"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4" fillId="0" borderId="0" xfId="0" applyFont="1" applyFill="1" applyAlignment="1">
      <alignment wrapText="1"/>
    </xf>
    <xf numFmtId="0" fontId="59" fillId="34"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4" fillId="0" borderId="24" xfId="46" applyFont="1" applyFill="1" applyBorder="1" applyAlignment="1">
      <alignment horizontal="left" vertical="center" wrapText="1"/>
    </xf>
    <xf numFmtId="0" fontId="59" fillId="28" borderId="0" xfId="0" applyFont="1" applyFill="1" applyAlignment="1">
      <alignment horizontal="left" vertical="center" wrapText="1"/>
    </xf>
    <xf numFmtId="0" fontId="5" fillId="34" borderId="10" xfId="0" applyFont="1" applyFill="1" applyBorder="1" applyAlignment="1">
      <alignment horizontal="center" vertical="center" wrapText="1"/>
    </xf>
    <xf numFmtId="17" fontId="62" fillId="34" borderId="15" xfId="0" applyNumberFormat="1" applyFont="1" applyFill="1" applyBorder="1" applyAlignment="1">
      <alignment horizontal="left" vertical="center" wrapText="1"/>
    </xf>
    <xf numFmtId="0" fontId="62" fillId="34" borderId="15" xfId="0" applyFont="1" applyFill="1" applyBorder="1" applyAlignment="1">
      <alignment horizontal="left" vertical="center" wrapText="1"/>
    </xf>
    <xf numFmtId="0" fontId="62" fillId="34" borderId="18" xfId="0" applyFont="1" applyFill="1" applyBorder="1" applyAlignment="1">
      <alignment horizontal="left" vertical="center" wrapText="1"/>
    </xf>
    <xf numFmtId="17" fontId="5" fillId="0" borderId="23" xfId="0" applyNumberFormat="1" applyFont="1" applyFill="1" applyBorder="1" applyAlignment="1">
      <alignment horizontal="left" vertical="center" wrapText="1"/>
    </xf>
    <xf numFmtId="17" fontId="5" fillId="0" borderId="10" xfId="0" applyNumberFormat="1" applyFont="1" applyFill="1" applyBorder="1" applyAlignment="1">
      <alignment horizontal="left" vertical="center" wrapText="1"/>
    </xf>
    <xf numFmtId="17" fontId="5" fillId="0" borderId="24" xfId="0" applyNumberFormat="1" applyFont="1" applyFill="1" applyBorder="1" applyAlignment="1">
      <alignment horizontal="left" vertical="center" wrapText="1"/>
    </xf>
    <xf numFmtId="0" fontId="4" fillId="34" borderId="25" xfId="0" applyFont="1" applyFill="1" applyBorder="1" applyAlignment="1">
      <alignment horizontal="left" vertical="center" wrapText="1"/>
    </xf>
    <xf numFmtId="3" fontId="0" fillId="33" borderId="13" xfId="0" applyNumberFormat="1" applyFill="1" applyBorder="1" applyAlignment="1">
      <alignment horizontal="right" wrapText="1"/>
    </xf>
    <xf numFmtId="0" fontId="59" fillId="0" borderId="0" xfId="0" applyFont="1" applyAlignment="1">
      <alignment horizontal="left" vertical="center" wrapText="1"/>
    </xf>
    <xf numFmtId="0" fontId="59" fillId="34" borderId="0" xfId="0" applyFont="1" applyFill="1" applyAlignment="1">
      <alignment horizontal="left" vertical="center" wrapText="1"/>
    </xf>
    <xf numFmtId="0" fontId="4" fillId="34" borderId="12" xfId="0" applyFont="1" applyFill="1" applyBorder="1" applyAlignment="1">
      <alignment horizontal="left" vertical="center" wrapText="1"/>
    </xf>
    <xf numFmtId="0" fontId="62" fillId="34" borderId="26" xfId="0" applyFont="1" applyFill="1" applyBorder="1" applyAlignment="1">
      <alignment horizontal="left" vertical="center" wrapText="1"/>
    </xf>
    <xf numFmtId="0" fontId="5" fillId="34" borderId="2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0" xfId="0" applyFont="1" applyFill="1" applyBorder="1" applyAlignment="1">
      <alignment vertical="center" wrapText="1"/>
    </xf>
    <xf numFmtId="0" fontId="59"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2" fillId="34" borderId="28" xfId="0" applyFont="1" applyFill="1" applyBorder="1" applyAlignment="1">
      <alignment horizontal="left" vertical="center" wrapText="1"/>
    </xf>
    <xf numFmtId="0" fontId="4" fillId="34" borderId="23" xfId="0" applyFont="1" applyFill="1" applyBorder="1" applyAlignment="1">
      <alignment vertical="center" wrapText="1"/>
    </xf>
    <xf numFmtId="0" fontId="4" fillId="34" borderId="10" xfId="0" applyFont="1" applyFill="1" applyBorder="1" applyAlignment="1">
      <alignment vertical="center" wrapText="1"/>
    </xf>
    <xf numFmtId="0" fontId="59" fillId="34" borderId="10" xfId="0" applyFont="1" applyFill="1" applyBorder="1" applyAlignment="1">
      <alignment vertical="center" wrapText="1"/>
    </xf>
    <xf numFmtId="0" fontId="59" fillId="35" borderId="10" xfId="0" applyFont="1" applyFill="1" applyBorder="1" applyAlignment="1">
      <alignment vertical="center" wrapText="1"/>
    </xf>
    <xf numFmtId="0" fontId="62" fillId="34" borderId="15" xfId="0" applyFont="1" applyFill="1" applyBorder="1" applyAlignment="1">
      <alignment vertical="center" wrapText="1"/>
    </xf>
    <xf numFmtId="0" fontId="4" fillId="34" borderId="15" xfId="0" applyFont="1" applyFill="1" applyBorder="1" applyAlignment="1">
      <alignment vertical="center" wrapText="1"/>
    </xf>
    <xf numFmtId="0" fontId="5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2" fillId="34" borderId="15" xfId="0" applyFont="1" applyFill="1" applyBorder="1" applyAlignment="1">
      <alignment horizontal="center" vertical="center" wrapText="1"/>
    </xf>
    <xf numFmtId="0" fontId="62" fillId="34" borderId="29" xfId="0" applyFont="1" applyFill="1" applyBorder="1" applyAlignment="1">
      <alignment horizontal="center" vertical="center" wrapText="1"/>
    </xf>
    <xf numFmtId="17" fontId="5" fillId="34" borderId="10" xfId="0" applyNumberFormat="1" applyFont="1" applyFill="1" applyBorder="1" applyAlignment="1">
      <alignment horizontal="left" vertical="center" wrapText="1"/>
    </xf>
    <xf numFmtId="0" fontId="5" fillId="34" borderId="10" xfId="0" applyFont="1" applyFill="1" applyBorder="1" applyAlignment="1">
      <alignment horizontal="left" vertical="center" wrapText="1"/>
    </xf>
    <xf numFmtId="17" fontId="5" fillId="0" borderId="10" xfId="0" applyNumberFormat="1" applyFont="1" applyFill="1" applyBorder="1" applyAlignment="1">
      <alignment horizontal="left" vertical="center"/>
    </xf>
    <xf numFmtId="0" fontId="4" fillId="0" borderId="23" xfId="46" applyFont="1" applyFill="1" applyBorder="1" applyAlignment="1">
      <alignment vertical="center" wrapText="1"/>
    </xf>
    <xf numFmtId="3" fontId="5" fillId="0" borderId="10" xfId="0" applyNumberFormat="1" applyFont="1" applyFill="1" applyBorder="1" applyAlignment="1">
      <alignment horizontal="right" vertical="center" wrapText="1"/>
    </xf>
    <xf numFmtId="3" fontId="5" fillId="34" borderId="10" xfId="0" applyNumberFormat="1" applyFont="1" applyFill="1" applyBorder="1" applyAlignment="1">
      <alignment horizontal="right" vertical="center" wrapText="1"/>
    </xf>
    <xf numFmtId="3" fontId="5" fillId="0" borderId="23" xfId="0" applyNumberFormat="1" applyFont="1" applyFill="1" applyBorder="1" applyAlignment="1">
      <alignment horizontal="right" vertical="center" wrapText="1"/>
    </xf>
    <xf numFmtId="3" fontId="5" fillId="0" borderId="24" xfId="0" applyNumberFormat="1" applyFont="1" applyFill="1" applyBorder="1" applyAlignment="1">
      <alignment horizontal="right" vertical="center" wrapText="1"/>
    </xf>
    <xf numFmtId="0" fontId="62" fillId="34" borderId="3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left" vertical="center" wrapText="1"/>
    </xf>
    <xf numFmtId="0" fontId="62" fillId="34" borderId="31" xfId="0" applyFont="1" applyFill="1" applyBorder="1" applyAlignment="1">
      <alignment horizontal="center" vertical="center" wrapText="1"/>
    </xf>
    <xf numFmtId="0" fontId="62" fillId="34" borderId="32" xfId="0" applyFont="1" applyFill="1" applyBorder="1" applyAlignment="1">
      <alignment horizontal="left" vertical="center" wrapText="1"/>
    </xf>
    <xf numFmtId="0" fontId="5" fillId="0" borderId="10" xfId="0" applyFont="1" applyFill="1" applyBorder="1" applyAlignment="1">
      <alignment horizontal="left" wrapText="1"/>
    </xf>
    <xf numFmtId="3" fontId="5" fillId="34" borderId="23" xfId="0" applyNumberFormat="1" applyFont="1" applyFill="1" applyBorder="1" applyAlignment="1">
      <alignment horizontal="right" vertical="center" wrapText="1"/>
    </xf>
    <xf numFmtId="0" fontId="4" fillId="34" borderId="33" xfId="0" applyFont="1" applyFill="1" applyBorder="1" applyAlignment="1">
      <alignment horizontal="left" vertical="center" wrapText="1"/>
    </xf>
    <xf numFmtId="0" fontId="4" fillId="34" borderId="23" xfId="0" applyFont="1" applyFill="1" applyBorder="1" applyAlignment="1">
      <alignment horizontal="left" vertical="center" wrapText="1"/>
    </xf>
    <xf numFmtId="17" fontId="4" fillId="34" borderId="23" xfId="0" applyNumberFormat="1"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left" vertical="center" wrapText="1"/>
    </xf>
    <xf numFmtId="3" fontId="5" fillId="34" borderId="24" xfId="0" applyNumberFormat="1" applyFont="1" applyFill="1" applyBorder="1" applyAlignment="1">
      <alignment horizontal="right" vertical="center" wrapText="1"/>
    </xf>
    <xf numFmtId="3" fontId="4" fillId="34" borderId="23" xfId="52" applyNumberFormat="1" applyFont="1" applyFill="1" applyBorder="1" applyAlignment="1">
      <alignment horizontal="right" vertical="center" wrapText="1"/>
    </xf>
    <xf numFmtId="3" fontId="4" fillId="0" borderId="23" xfId="52" applyNumberFormat="1" applyFont="1" applyBorder="1" applyAlignment="1">
      <alignment horizontal="right" vertical="center" wrapText="1"/>
    </xf>
    <xf numFmtId="3" fontId="4" fillId="0" borderId="10" xfId="52" applyNumberFormat="1" applyFont="1" applyBorder="1" applyAlignment="1">
      <alignment horizontal="right" vertical="center" wrapText="1"/>
    </xf>
    <xf numFmtId="3" fontId="59" fillId="34" borderId="10" xfId="52" applyNumberFormat="1" applyFont="1" applyFill="1" applyBorder="1" applyAlignment="1">
      <alignment horizontal="right" vertical="center" wrapText="1"/>
    </xf>
    <xf numFmtId="3" fontId="59" fillId="0" borderId="10" xfId="52" applyNumberFormat="1" applyFont="1" applyBorder="1" applyAlignment="1">
      <alignment horizontal="right" vertical="center" wrapText="1"/>
    </xf>
    <xf numFmtId="3" fontId="4" fillId="34" borderId="10" xfId="52" applyNumberFormat="1" applyFont="1" applyFill="1" applyBorder="1" applyAlignment="1">
      <alignment horizontal="right" vertical="center" wrapText="1"/>
    </xf>
    <xf numFmtId="0" fontId="65" fillId="34" borderId="12" xfId="0" applyFont="1" applyFill="1" applyBorder="1" applyAlignment="1">
      <alignment horizontal="left" vertical="top" wrapText="1"/>
    </xf>
    <xf numFmtId="0" fontId="65" fillId="34" borderId="0" xfId="0" applyFont="1" applyFill="1" applyBorder="1" applyAlignment="1">
      <alignment horizontal="left" vertical="top" wrapText="1"/>
    </xf>
    <xf numFmtId="17" fontId="65" fillId="34" borderId="10" xfId="0" applyNumberFormat="1" applyFont="1" applyFill="1" applyBorder="1" applyAlignment="1">
      <alignment horizontal="left" vertical="center" wrapText="1"/>
    </xf>
    <xf numFmtId="0" fontId="65" fillId="34" borderId="10" xfId="0" applyFont="1" applyFill="1" applyBorder="1" applyAlignment="1">
      <alignment vertical="center" wrapText="1"/>
    </xf>
    <xf numFmtId="3" fontId="65" fillId="34" borderId="10" xfId="0" applyNumberFormat="1" applyFont="1" applyFill="1" applyBorder="1" applyAlignment="1">
      <alignment horizontal="right" vertical="center" wrapText="1"/>
    </xf>
    <xf numFmtId="3" fontId="11" fillId="34" borderId="10" xfId="0" applyNumberFormat="1" applyFont="1" applyFill="1" applyBorder="1" applyAlignment="1">
      <alignment horizontal="right" vertical="center" wrapText="1"/>
    </xf>
    <xf numFmtId="0" fontId="65" fillId="34" borderId="10" xfId="0" applyFont="1" applyFill="1" applyBorder="1" applyAlignment="1">
      <alignment horizontal="center" vertical="center" wrapText="1"/>
    </xf>
    <xf numFmtId="0" fontId="65" fillId="34" borderId="13" xfId="0" applyFont="1" applyFill="1" applyBorder="1" applyAlignment="1">
      <alignment horizontal="left" vertical="top" wrapText="1"/>
    </xf>
    <xf numFmtId="0" fontId="65" fillId="34" borderId="10" xfId="0" applyFont="1" applyFill="1" applyBorder="1" applyAlignment="1">
      <alignment horizontal="left" vertical="top" wrapText="1"/>
    </xf>
    <xf numFmtId="0" fontId="10" fillId="0" borderId="10" xfId="46" applyFont="1" applyFill="1" applyBorder="1" applyAlignment="1">
      <alignment horizontal="left" vertical="center" wrapText="1"/>
    </xf>
    <xf numFmtId="17" fontId="59" fillId="0" borderId="10" xfId="0" applyNumberFormat="1" applyFont="1" applyBorder="1" applyAlignment="1">
      <alignment horizontal="left" vertical="center" wrapText="1"/>
    </xf>
    <xf numFmtId="3" fontId="59" fillId="0" borderId="10" xfId="0" applyNumberFormat="1" applyFont="1" applyBorder="1" applyAlignment="1">
      <alignment horizontal="right" vertical="center" wrapText="1"/>
    </xf>
    <xf numFmtId="3" fontId="59" fillId="34" borderId="10" xfId="0" applyNumberFormat="1" applyFont="1" applyFill="1" applyBorder="1" applyAlignment="1">
      <alignment horizontal="right" vertical="center" wrapText="1"/>
    </xf>
    <xf numFmtId="199" fontId="4" fillId="34" borderId="10" xfId="51" applyNumberFormat="1" applyFont="1" applyFill="1" applyBorder="1" applyAlignment="1">
      <alignment horizontal="right" vertical="center" wrapText="1"/>
    </xf>
    <xf numFmtId="0" fontId="12" fillId="34" borderId="10" xfId="0" applyFont="1" applyFill="1" applyBorder="1" applyAlignment="1">
      <alignment horizontal="left" vertical="center" wrapText="1"/>
    </xf>
    <xf numFmtId="0" fontId="62" fillId="0" borderId="10" xfId="0" applyFont="1" applyBorder="1" applyAlignment="1">
      <alignment horizontal="left" vertical="center"/>
    </xf>
    <xf numFmtId="0" fontId="59" fillId="0" borderId="10" xfId="0" applyFont="1" applyBorder="1" applyAlignment="1">
      <alignment vertical="center" wrapText="1"/>
    </xf>
    <xf numFmtId="14" fontId="59" fillId="0" borderId="10" xfId="0" applyNumberFormat="1" applyFont="1" applyBorder="1" applyAlignment="1">
      <alignment horizontal="left" vertical="center" wrapText="1"/>
    </xf>
    <xf numFmtId="196" fontId="59" fillId="34" borderId="10" xfId="49" applyNumberFormat="1" applyFont="1" applyFill="1" applyBorder="1" applyAlignment="1">
      <alignment horizontal="right" vertical="center" wrapText="1"/>
    </xf>
    <xf numFmtId="196" fontId="59" fillId="0" borderId="10" xfId="49" applyNumberFormat="1" applyFont="1" applyBorder="1" applyAlignment="1">
      <alignment horizontal="right" vertical="center" wrapText="1"/>
    </xf>
    <xf numFmtId="0" fontId="59" fillId="0" borderId="12" xfId="0" applyFont="1" applyBorder="1" applyAlignment="1">
      <alignment horizontal="left" vertical="center" wrapText="1"/>
    </xf>
    <xf numFmtId="0" fontId="59" fillId="0" borderId="10" xfId="0" applyFont="1" applyFill="1" applyBorder="1" applyAlignment="1">
      <alignment horizontal="left" vertical="center" wrapText="1"/>
    </xf>
    <xf numFmtId="196" fontId="59" fillId="0" borderId="10" xfId="49" applyNumberFormat="1" applyFont="1" applyFill="1" applyBorder="1" applyAlignment="1">
      <alignment horizontal="right" vertical="center" wrapText="1"/>
    </xf>
    <xf numFmtId="197" fontId="4" fillId="34" borderId="10" xfId="0" applyNumberFormat="1" applyFont="1" applyFill="1" applyBorder="1" applyAlignment="1">
      <alignment horizontal="left" vertical="center" wrapText="1"/>
    </xf>
    <xf numFmtId="0" fontId="62" fillId="0" borderId="10" xfId="0" applyFont="1" applyFill="1" applyBorder="1" applyAlignment="1">
      <alignment horizontal="left" vertical="center" wrapText="1"/>
    </xf>
    <xf numFmtId="0" fontId="66" fillId="34" borderId="10" xfId="0" applyFont="1" applyFill="1" applyBorder="1" applyAlignment="1">
      <alignment horizontal="left" vertical="center" wrapText="1"/>
    </xf>
    <xf numFmtId="196" fontId="62" fillId="34" borderId="10" xfId="49" applyNumberFormat="1" applyFont="1" applyFill="1" applyBorder="1" applyAlignment="1">
      <alignment horizontal="right" vertical="center" wrapText="1"/>
    </xf>
    <xf numFmtId="3" fontId="62" fillId="34" borderId="10" xfId="0" applyNumberFormat="1" applyFont="1" applyFill="1" applyBorder="1" applyAlignment="1">
      <alignment horizontal="right" vertical="center" wrapText="1"/>
    </xf>
    <xf numFmtId="0" fontId="59" fillId="0" borderId="10" xfId="0" applyFont="1" applyBorder="1" applyAlignment="1">
      <alignment horizontal="right" vertical="center" wrapText="1"/>
    </xf>
    <xf numFmtId="196" fontId="4" fillId="34" borderId="10" xfId="49" applyNumberFormat="1" applyFont="1" applyFill="1" applyBorder="1" applyAlignment="1">
      <alignment horizontal="right" vertical="center" wrapText="1"/>
    </xf>
    <xf numFmtId="3" fontId="4" fillId="34"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95" fontId="4" fillId="0" borderId="10" xfId="0" applyNumberFormat="1" applyFont="1" applyFill="1" applyBorder="1" applyAlignment="1">
      <alignment horizontal="left" vertical="center" wrapText="1"/>
    </xf>
    <xf numFmtId="196" fontId="4" fillId="0" borderId="10" xfId="49" applyNumberFormat="1" applyFont="1" applyFill="1" applyBorder="1" applyAlignment="1">
      <alignment horizontal="right" vertical="center" wrapText="1"/>
    </xf>
    <xf numFmtId="3" fontId="4" fillId="0" borderId="10" xfId="52" applyNumberFormat="1" applyFont="1" applyFill="1" applyBorder="1" applyAlignment="1">
      <alignment horizontal="right" vertical="center" wrapText="1"/>
    </xf>
    <xf numFmtId="0" fontId="59" fillId="0" borderId="35" xfId="0" applyFont="1" applyFill="1" applyBorder="1" applyAlignment="1">
      <alignment horizontal="left" vertical="center" wrapText="1"/>
    </xf>
    <xf numFmtId="0" fontId="62" fillId="0" borderId="10" xfId="0" applyFont="1" applyBorder="1" applyAlignment="1">
      <alignment horizontal="center" vertical="center"/>
    </xf>
    <xf numFmtId="0" fontId="4" fillId="0" borderId="10" xfId="0" applyFont="1" applyBorder="1" applyAlignment="1">
      <alignment horizontal="left" vertical="center" wrapText="1"/>
    </xf>
    <xf numFmtId="14" fontId="4" fillId="0" borderId="10" xfId="0" applyNumberFormat="1" applyFont="1" applyBorder="1" applyAlignment="1">
      <alignment horizontal="left" vertical="center" wrapText="1"/>
    </xf>
    <xf numFmtId="0" fontId="59" fillId="0" borderId="12" xfId="0" applyFont="1" applyBorder="1" applyAlignment="1">
      <alignment horizontal="center" vertical="center" wrapText="1"/>
    </xf>
    <xf numFmtId="3" fontId="59" fillId="0" borderId="10" xfId="0" applyNumberFormat="1" applyFont="1" applyBorder="1" applyAlignment="1">
      <alignment horizontal="right" vertical="center"/>
    </xf>
    <xf numFmtId="14" fontId="59" fillId="0" borderId="10" xfId="0" applyNumberFormat="1" applyFont="1" applyFill="1" applyBorder="1" applyAlignment="1">
      <alignment horizontal="left" vertical="center" wrapText="1"/>
    </xf>
    <xf numFmtId="14" fontId="59" fillId="0" borderId="10" xfId="0" applyNumberFormat="1" applyFont="1" applyBorder="1" applyAlignment="1">
      <alignment horizontal="center" vertical="center" wrapText="1"/>
    </xf>
    <xf numFmtId="174" fontId="59" fillId="0" borderId="10" xfId="53" applyFont="1" applyFill="1" applyBorder="1" applyAlignment="1">
      <alignment horizontal="center" vertical="center" wrapText="1"/>
    </xf>
    <xf numFmtId="174" fontId="59" fillId="0" borderId="10" xfId="53" applyFont="1" applyBorder="1" applyAlignment="1">
      <alignment horizontal="center" vertical="center" wrapText="1"/>
    </xf>
    <xf numFmtId="14" fontId="4" fillId="0" borderId="10" xfId="0" applyNumberFormat="1" applyFont="1" applyBorder="1" applyAlignment="1">
      <alignment horizontal="center" vertical="center" wrapText="1"/>
    </xf>
    <xf numFmtId="174" fontId="4" fillId="0" borderId="10" xfId="53" applyFont="1" applyBorder="1" applyAlignment="1">
      <alignment horizontal="center" vertical="center" wrapText="1"/>
    </xf>
    <xf numFmtId="0" fontId="59" fillId="0" borderId="10" xfId="0" applyFont="1" applyBorder="1" applyAlignment="1">
      <alignment horizontal="justify" vertical="top" wrapText="1"/>
    </xf>
    <xf numFmtId="0" fontId="59" fillId="0" borderId="12" xfId="0" applyFont="1" applyFill="1" applyBorder="1" applyAlignment="1">
      <alignment horizontal="left" vertical="center" wrapText="1"/>
    </xf>
    <xf numFmtId="14" fontId="59" fillId="34" borderId="10" xfId="0" applyNumberFormat="1" applyFont="1" applyFill="1" applyBorder="1" applyAlignment="1">
      <alignment horizontal="left" vertical="center" wrapText="1"/>
    </xf>
    <xf numFmtId="174" fontId="59" fillId="0" borderId="10" xfId="53" applyFont="1" applyBorder="1" applyAlignment="1">
      <alignment horizontal="right" vertical="center" wrapText="1"/>
    </xf>
    <xf numFmtId="0" fontId="59" fillId="0" borderId="11" xfId="0" applyFont="1" applyBorder="1" applyAlignment="1">
      <alignment horizontal="left" vertical="center" wrapText="1"/>
    </xf>
    <xf numFmtId="0" fontId="59" fillId="0" borderId="11" xfId="0" applyFont="1" applyBorder="1" applyAlignment="1">
      <alignment horizontal="justify" vertical="center" wrapText="1"/>
    </xf>
    <xf numFmtId="3" fontId="4" fillId="0" borderId="10" xfId="0" applyNumberFormat="1" applyFont="1" applyBorder="1" applyAlignment="1">
      <alignment horizontal="right" vertical="center" wrapText="1"/>
    </xf>
    <xf numFmtId="0" fontId="4" fillId="34" borderId="10" xfId="0" applyFont="1" applyFill="1" applyBorder="1" applyAlignment="1">
      <alignment vertical="top" wrapText="1"/>
    </xf>
    <xf numFmtId="14" fontId="4" fillId="0" borderId="10" xfId="0" applyNumberFormat="1" applyFont="1" applyFill="1" applyBorder="1" applyAlignment="1">
      <alignment horizontal="left" vertical="center" wrapText="1"/>
    </xf>
    <xf numFmtId="0" fontId="62" fillId="0" borderId="12" xfId="0" applyFont="1" applyBorder="1" applyAlignment="1">
      <alignment horizontal="left" vertical="center"/>
    </xf>
    <xf numFmtId="176" fontId="59" fillId="34" borderId="10" xfId="52" applyFont="1" applyFill="1" applyBorder="1" applyAlignment="1">
      <alignment horizontal="right" vertical="center" wrapText="1"/>
    </xf>
    <xf numFmtId="0" fontId="4" fillId="0" borderId="12" xfId="0" applyFont="1" applyBorder="1" applyAlignment="1">
      <alignment horizontal="left" vertical="center"/>
    </xf>
    <xf numFmtId="0" fontId="4" fillId="0" borderId="10" xfId="0" applyFont="1" applyBorder="1" applyAlignment="1">
      <alignment vertical="center" wrapText="1"/>
    </xf>
    <xf numFmtId="176" fontId="4" fillId="34" borderId="10" xfId="52" applyFont="1" applyFill="1" applyBorder="1" applyAlignment="1">
      <alignment horizontal="right" vertical="center" wrapText="1"/>
    </xf>
    <xf numFmtId="176" fontId="4" fillId="0" borderId="10" xfId="52" applyFont="1" applyBorder="1" applyAlignment="1">
      <alignment horizontal="right" vertical="center" wrapText="1"/>
    </xf>
    <xf numFmtId="176" fontId="59" fillId="0" borderId="10" xfId="52" applyFont="1" applyFill="1" applyBorder="1" applyAlignment="1">
      <alignment horizontal="right" vertical="center" wrapText="1"/>
    </xf>
    <xf numFmtId="178" fontId="59" fillId="34" borderId="10" xfId="52" applyNumberFormat="1" applyFont="1" applyFill="1" applyBorder="1" applyAlignment="1">
      <alignment horizontal="right" vertical="center" wrapText="1"/>
    </xf>
    <xf numFmtId="178" fontId="59" fillId="0" borderId="10" xfId="53" applyNumberFormat="1" applyFont="1" applyBorder="1" applyAlignment="1">
      <alignment horizontal="right" vertical="center" wrapText="1"/>
    </xf>
    <xf numFmtId="0" fontId="62" fillId="0" borderId="12" xfId="0" applyFont="1" applyFill="1" applyBorder="1" applyAlignment="1">
      <alignment horizontal="left" vertical="top" wrapText="1"/>
    </xf>
    <xf numFmtId="0" fontId="62" fillId="0" borderId="10" xfId="0" applyFont="1" applyFill="1" applyBorder="1" applyAlignment="1">
      <alignment horizontal="left" vertical="top" wrapText="1"/>
    </xf>
    <xf numFmtId="14"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3" fontId="62" fillId="0" borderId="10" xfId="0" applyNumberFormat="1" applyFont="1" applyFill="1" applyBorder="1" applyAlignment="1">
      <alignment horizontal="center" vertical="center" wrapText="1"/>
    </xf>
    <xf numFmtId="0" fontId="62" fillId="0" borderId="13" xfId="0" applyFont="1" applyFill="1" applyBorder="1" applyAlignment="1">
      <alignment horizontal="left" vertical="top" wrapText="1"/>
    </xf>
    <xf numFmtId="0" fontId="62" fillId="34" borderId="10" xfId="0" applyFont="1" applyFill="1" applyBorder="1" applyAlignment="1">
      <alignment horizontal="left" vertical="top" wrapText="1"/>
    </xf>
    <xf numFmtId="0" fontId="66" fillId="0" borderId="12" xfId="0" applyFont="1" applyFill="1" applyBorder="1" applyAlignment="1">
      <alignment horizontal="left" vertical="top" wrapText="1"/>
    </xf>
    <xf numFmtId="195" fontId="62" fillId="0" borderId="10" xfId="0" applyNumberFormat="1" applyFont="1" applyFill="1" applyBorder="1" applyAlignment="1">
      <alignment horizontal="center" vertical="center" wrapText="1"/>
    </xf>
    <xf numFmtId="196" fontId="62" fillId="0" borderId="10" xfId="49" applyNumberFormat="1"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0" xfId="0" applyFont="1" applyFill="1" applyBorder="1" applyAlignment="1">
      <alignment horizontal="left" vertical="top" wrapText="1"/>
    </xf>
    <xf numFmtId="3" fontId="59" fillId="0" borderId="10" xfId="0" applyNumberFormat="1" applyFont="1" applyBorder="1" applyAlignment="1">
      <alignment horizontal="center" vertical="center" wrapText="1"/>
    </xf>
    <xf numFmtId="195" fontId="4" fillId="0" borderId="10" xfId="0" applyNumberFormat="1" applyFont="1" applyFill="1" applyBorder="1" applyAlignment="1">
      <alignment horizontal="center" vertical="center" wrapText="1"/>
    </xf>
    <xf numFmtId="17"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95" fontId="59" fillId="0" borderId="10" xfId="0" applyNumberFormat="1" applyFont="1" applyBorder="1" applyAlignment="1">
      <alignment horizontal="center" vertical="center" wrapText="1"/>
    </xf>
    <xf numFmtId="3" fontId="4" fillId="0" borderId="10" xfId="0" applyNumberFormat="1" applyFont="1" applyFill="1" applyBorder="1" applyAlignment="1">
      <alignment horizontal="center" vertical="center" wrapText="1"/>
    </xf>
    <xf numFmtId="174" fontId="4" fillId="0" borderId="10" xfId="53" applyFont="1" applyBorder="1" applyAlignment="1">
      <alignment horizontal="right" vertical="center" wrapText="1"/>
    </xf>
    <xf numFmtId="0" fontId="59" fillId="0" borderId="11" xfId="0" applyFont="1" applyBorder="1" applyAlignment="1">
      <alignment vertical="center" wrapText="1"/>
    </xf>
    <xf numFmtId="14" fontId="59" fillId="0" borderId="11" xfId="0" applyNumberFormat="1" applyFont="1" applyBorder="1" applyAlignment="1">
      <alignment horizontal="left" vertical="center" wrapText="1"/>
    </xf>
    <xf numFmtId="0" fontId="59" fillId="0" borderId="11" xfId="0" applyFont="1" applyBorder="1" applyAlignment="1">
      <alignment horizontal="center" vertical="center" wrapText="1"/>
    </xf>
    <xf numFmtId="196" fontId="59" fillId="0" borderId="11" xfId="49" applyNumberFormat="1" applyFont="1" applyBorder="1" applyAlignment="1">
      <alignment horizontal="right" vertical="center" wrapText="1"/>
    </xf>
    <xf numFmtId="0" fontId="59" fillId="34"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14" fontId="4" fillId="0" borderId="11" xfId="0" applyNumberFormat="1" applyFont="1" applyBorder="1" applyAlignment="1">
      <alignment horizontal="left" vertical="center" wrapText="1"/>
    </xf>
    <xf numFmtId="0" fontId="4" fillId="0" borderId="11" xfId="0" applyFont="1" applyBorder="1" applyAlignment="1">
      <alignment horizontal="center" vertical="center" wrapText="1"/>
    </xf>
    <xf numFmtId="196" fontId="4" fillId="0" borderId="11" xfId="49" applyNumberFormat="1" applyFont="1" applyBorder="1" applyAlignment="1">
      <alignment horizontal="right" vertical="center" wrapText="1"/>
    </xf>
    <xf numFmtId="0" fontId="4" fillId="34" borderId="11" xfId="0" applyFont="1" applyFill="1" applyBorder="1" applyAlignment="1">
      <alignment horizontal="left" vertical="center" wrapText="1"/>
    </xf>
    <xf numFmtId="199" fontId="7" fillId="0" borderId="10" xfId="0" applyNumberFormat="1" applyFont="1" applyBorder="1" applyAlignment="1">
      <alignment vertical="center"/>
    </xf>
    <xf numFmtId="0" fontId="59" fillId="0" borderId="12" xfId="0" applyFont="1" applyFill="1" applyBorder="1" applyAlignment="1">
      <alignment horizontal="center" vertical="center" wrapText="1"/>
    </xf>
    <xf numFmtId="174" fontId="59" fillId="0" borderId="10" xfId="53" applyFont="1" applyFill="1" applyBorder="1" applyAlignment="1">
      <alignment horizontal="right" vertical="center" wrapText="1"/>
    </xf>
    <xf numFmtId="14" fontId="59" fillId="0" borderId="10" xfId="0" applyNumberFormat="1" applyFont="1" applyBorder="1" applyAlignment="1">
      <alignment vertical="center" wrapText="1"/>
    </xf>
    <xf numFmtId="0" fontId="59" fillId="0" borderId="13" xfId="0" applyFont="1" applyBorder="1" applyAlignment="1">
      <alignment vertical="center" wrapText="1"/>
    </xf>
    <xf numFmtId="0" fontId="62" fillId="0" borderId="36" xfId="0" applyFont="1" applyFill="1" applyBorder="1" applyAlignment="1">
      <alignment horizontal="left" vertical="center" wrapText="1"/>
    </xf>
    <xf numFmtId="0" fontId="62" fillId="0" borderId="14" xfId="0" applyFont="1" applyFill="1" applyBorder="1" applyAlignment="1">
      <alignment horizontal="left" vertical="center" wrapText="1"/>
    </xf>
    <xf numFmtId="3" fontId="5" fillId="34" borderId="10" xfId="49" applyNumberFormat="1" applyFont="1" applyFill="1" applyBorder="1" applyAlignment="1">
      <alignment horizontal="right" vertical="center"/>
    </xf>
    <xf numFmtId="0" fontId="62" fillId="0" borderId="18" xfId="46"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4" xfId="0" applyFont="1" applyFill="1" applyBorder="1" applyAlignment="1">
      <alignment horizontal="left" vertical="center" wrapText="1"/>
    </xf>
    <xf numFmtId="195" fontId="62" fillId="0" borderId="10" xfId="0" applyNumberFormat="1" applyFont="1" applyFill="1" applyBorder="1" applyAlignment="1">
      <alignment horizontal="left" vertical="center" wrapText="1"/>
    </xf>
    <xf numFmtId="0" fontId="62" fillId="0" borderId="38" xfId="0" applyFont="1" applyFill="1" applyBorder="1" applyAlignment="1">
      <alignment horizontal="left" vertical="center" wrapText="1"/>
    </xf>
    <xf numFmtId="0" fontId="62" fillId="0" borderId="25" xfId="0" applyFont="1" applyFill="1" applyBorder="1" applyAlignment="1">
      <alignment vertical="center" wrapText="1"/>
    </xf>
    <xf numFmtId="195" fontId="62" fillId="0" borderId="15" xfId="0" applyNumberFormat="1" applyFont="1" applyFill="1" applyBorder="1" applyAlignment="1">
      <alignment horizontal="left" vertical="center" wrapText="1"/>
    </xf>
    <xf numFmtId="0" fontId="62" fillId="0" borderId="15" xfId="0" applyFont="1" applyFill="1" applyBorder="1" applyAlignment="1">
      <alignment horizontal="center" vertical="center" wrapText="1"/>
    </xf>
    <xf numFmtId="0" fontId="62" fillId="0" borderId="15"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62" fillId="0" borderId="10" xfId="0" applyFont="1" applyFill="1" applyBorder="1" applyAlignment="1">
      <alignment vertical="center" wrapText="1"/>
    </xf>
    <xf numFmtId="0" fontId="62" fillId="0" borderId="10" xfId="0" applyFont="1" applyBorder="1" applyAlignment="1">
      <alignment horizontal="left" vertical="center" wrapText="1"/>
    </xf>
    <xf numFmtId="195" fontId="59" fillId="0" borderId="10" xfId="0" applyNumberFormat="1" applyFont="1" applyBorder="1" applyAlignment="1">
      <alignment horizontal="left" vertical="center" wrapText="1"/>
    </xf>
    <xf numFmtId="0" fontId="4" fillId="34" borderId="10" xfId="0" applyFont="1" applyFill="1" applyBorder="1" applyAlignment="1">
      <alignment horizontal="justify" vertical="center" wrapText="1"/>
    </xf>
    <xf numFmtId="0" fontId="59" fillId="34" borderId="10" xfId="0" applyFont="1" applyFill="1" applyBorder="1" applyAlignment="1">
      <alignment horizontal="justify" vertical="center" wrapText="1"/>
    </xf>
    <xf numFmtId="0" fontId="0" fillId="0" borderId="0" xfId="0" applyNumberFormat="1" applyFill="1" applyAlignment="1">
      <alignment horizontal="center" vertical="center"/>
    </xf>
    <xf numFmtId="0" fontId="0" fillId="0" borderId="10" xfId="0" applyNumberFormat="1" applyFill="1" applyBorder="1" applyAlignment="1">
      <alignment horizontal="center" vertical="center"/>
    </xf>
    <xf numFmtId="0" fontId="4" fillId="0" borderId="12" xfId="0" applyFont="1" applyBorder="1" applyAlignment="1">
      <alignment horizontal="center" vertical="center" wrapText="1"/>
    </xf>
    <xf numFmtId="0" fontId="0" fillId="0" borderId="10" xfId="0" applyNumberFormat="1" applyFill="1" applyBorder="1" applyAlignment="1">
      <alignment horizontal="left" vertical="center"/>
    </xf>
    <xf numFmtId="0" fontId="0" fillId="0" borderId="10" xfId="0" applyNumberFormat="1" applyFill="1" applyBorder="1" applyAlignment="1">
      <alignment horizontal="left"/>
    </xf>
    <xf numFmtId="0" fontId="60" fillId="0" borderId="0" xfId="0" applyFont="1" applyAlignment="1">
      <alignment horizontal="center" vertical="center"/>
    </xf>
    <xf numFmtId="0" fontId="61" fillId="0" borderId="0" xfId="0" applyFont="1" applyAlignment="1">
      <alignment horizontal="center" vertical="center" wrapText="1"/>
    </xf>
    <xf numFmtId="0" fontId="59" fillId="0" borderId="0" xfId="0" applyFont="1" applyAlignment="1">
      <alignment horizontal="center" vertical="center" wrapText="1"/>
    </xf>
    <xf numFmtId="0" fontId="59" fillId="36" borderId="27" xfId="0" applyFont="1" applyFill="1" applyBorder="1" applyAlignment="1">
      <alignment horizontal="left" vertical="center" wrapText="1"/>
    </xf>
    <xf numFmtId="0" fontId="59" fillId="36" borderId="35" xfId="0" applyFont="1" applyFill="1" applyBorder="1" applyAlignment="1">
      <alignment horizontal="left" vertical="center" wrapText="1"/>
    </xf>
    <xf numFmtId="0" fontId="59" fillId="36" borderId="14"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sn.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262"/>
  <sheetViews>
    <sheetView tabSelected="1" zoomScale="90" zoomScaleNormal="90" zoomScalePageLayoutView="0" workbookViewId="0" topLeftCell="F231">
      <selection activeCell="L235" sqref="L235"/>
    </sheetView>
  </sheetViews>
  <sheetFormatPr defaultColWidth="11.421875" defaultRowHeight="15"/>
  <cols>
    <col min="1" max="1" width="0.9921875" style="44" customWidth="1"/>
    <col min="2" max="2" width="21.140625" style="44" customWidth="1"/>
    <col min="3" max="3" width="66.421875" style="44" customWidth="1"/>
    <col min="4" max="5" width="12.7109375" style="44" bestFit="1" customWidth="1"/>
    <col min="6" max="6" width="17.421875" style="44" customWidth="1"/>
    <col min="7" max="7" width="13.8515625" style="44" bestFit="1" customWidth="1"/>
    <col min="8" max="8" width="19.421875" style="44" bestFit="1" customWidth="1"/>
    <col min="9" max="9" width="20.00390625" style="44" bestFit="1" customWidth="1"/>
    <col min="10" max="10" width="16.140625" style="44" bestFit="1" customWidth="1"/>
    <col min="11" max="11" width="9.28125" style="44" customWidth="1"/>
    <col min="12" max="12" width="47.140625" style="44" customWidth="1"/>
    <col min="13" max="13" width="33.28125" style="44" customWidth="1"/>
    <col min="14" max="14" width="42.421875" style="44" customWidth="1"/>
    <col min="15" max="16384" width="11.421875" style="44" customWidth="1"/>
  </cols>
  <sheetData>
    <row r="1" ht="14.25"/>
    <row r="2" s="266" customFormat="1" ht="15" customHeight="1">
      <c r="A2" s="266" t="s">
        <v>20</v>
      </c>
    </row>
    <row r="3" spans="1:9" ht="18.75" customHeight="1">
      <c r="A3" s="267" t="s">
        <v>179</v>
      </c>
      <c r="B3" s="268"/>
      <c r="C3" s="268"/>
      <c r="D3" s="268"/>
      <c r="E3" s="268"/>
      <c r="F3" s="268"/>
      <c r="G3" s="268"/>
      <c r="H3" s="268"/>
      <c r="I3" s="268"/>
    </row>
    <row r="4" spans="1:9" ht="18.75" customHeight="1">
      <c r="A4" s="63"/>
      <c r="B4" s="62"/>
      <c r="C4" s="62"/>
      <c r="D4" s="62"/>
      <c r="E4" s="62"/>
      <c r="F4" s="62"/>
      <c r="G4" s="62"/>
      <c r="H4" s="62"/>
      <c r="I4" s="62"/>
    </row>
    <row r="5" ht="15" thickBot="1">
      <c r="B5" s="43" t="s">
        <v>0</v>
      </c>
    </row>
    <row r="6" spans="2:9" ht="15" customHeight="1">
      <c r="B6" s="64" t="s">
        <v>1</v>
      </c>
      <c r="C6" s="65" t="s">
        <v>60</v>
      </c>
      <c r="F6" s="45"/>
      <c r="G6" s="45"/>
      <c r="H6" s="45"/>
      <c r="I6" s="45"/>
    </row>
    <row r="7" spans="2:9" ht="14.25">
      <c r="B7" s="66" t="s">
        <v>2</v>
      </c>
      <c r="C7" s="67" t="s">
        <v>61</v>
      </c>
      <c r="F7" s="45"/>
      <c r="G7" s="45"/>
      <c r="H7" s="45"/>
      <c r="I7" s="45"/>
    </row>
    <row r="8" spans="2:9" ht="14.25">
      <c r="B8" s="66" t="s">
        <v>3</v>
      </c>
      <c r="C8" s="67" t="s">
        <v>62</v>
      </c>
      <c r="F8" s="45"/>
      <c r="G8" s="45"/>
      <c r="H8" s="45"/>
      <c r="I8" s="45"/>
    </row>
    <row r="9" spans="2:9" ht="14.25">
      <c r="B9" s="66" t="s">
        <v>16</v>
      </c>
      <c r="C9" s="68" t="s">
        <v>63</v>
      </c>
      <c r="F9" s="45"/>
      <c r="G9" s="45"/>
      <c r="H9" s="45"/>
      <c r="I9" s="45"/>
    </row>
    <row r="10" spans="2:9" ht="153.75" customHeight="1">
      <c r="B10" s="66" t="s">
        <v>19</v>
      </c>
      <c r="C10" s="67" t="s">
        <v>64</v>
      </c>
      <c r="F10" s="269" t="s">
        <v>25</v>
      </c>
      <c r="G10" s="270"/>
      <c r="H10" s="270"/>
      <c r="I10" s="271"/>
    </row>
    <row r="11" spans="2:9" ht="124.5" customHeight="1">
      <c r="B11" s="66" t="s">
        <v>4</v>
      </c>
      <c r="C11" s="67" t="s">
        <v>65</v>
      </c>
      <c r="F11" s="46"/>
      <c r="G11" s="46"/>
      <c r="H11" s="46"/>
      <c r="I11" s="46"/>
    </row>
    <row r="12" spans="2:9" ht="128.25" customHeight="1">
      <c r="B12" s="66" t="s">
        <v>5</v>
      </c>
      <c r="C12" s="67" t="s">
        <v>66</v>
      </c>
      <c r="F12" s="269" t="s">
        <v>24</v>
      </c>
      <c r="G12" s="270"/>
      <c r="H12" s="270"/>
      <c r="I12" s="271"/>
    </row>
    <row r="13" spans="2:9" ht="15">
      <c r="B13" s="66" t="s">
        <v>21</v>
      </c>
      <c r="C13" s="69">
        <v>74155924638</v>
      </c>
      <c r="F13" s="45"/>
      <c r="G13" s="45"/>
      <c r="H13" s="45"/>
      <c r="I13" s="45"/>
    </row>
    <row r="14" spans="2:9" ht="42.75">
      <c r="B14" s="66" t="s">
        <v>22</v>
      </c>
      <c r="C14" s="93" t="s">
        <v>265</v>
      </c>
      <c r="F14" s="49"/>
      <c r="G14" s="49"/>
      <c r="H14" s="49"/>
      <c r="I14" s="49"/>
    </row>
    <row r="15" spans="2:9" ht="42.75">
      <c r="B15" s="66" t="s">
        <v>23</v>
      </c>
      <c r="C15" s="69">
        <v>37500000</v>
      </c>
      <c r="F15" s="49"/>
      <c r="G15" s="49"/>
      <c r="H15" s="49"/>
      <c r="I15" s="49"/>
    </row>
    <row r="16" spans="2:9" ht="48.75" customHeight="1" thickBot="1">
      <c r="B16" s="70" t="s">
        <v>18</v>
      </c>
      <c r="C16" s="132">
        <v>43827</v>
      </c>
      <c r="F16" s="49"/>
      <c r="G16" s="49"/>
      <c r="H16" s="49"/>
      <c r="I16" s="49"/>
    </row>
    <row r="17" ht="14.25"/>
    <row r="18" ht="42.75">
      <c r="B18" s="47" t="s">
        <v>15</v>
      </c>
    </row>
    <row r="19" ht="14.25">
      <c r="B19" s="47"/>
    </row>
    <row r="20" ht="15" thickBot="1">
      <c r="B20" s="47"/>
    </row>
    <row r="21" spans="2:12" s="48" customFormat="1" ht="99.75">
      <c r="B21" s="71" t="s">
        <v>26</v>
      </c>
      <c r="C21" s="72" t="s">
        <v>6</v>
      </c>
      <c r="D21" s="72" t="s">
        <v>17</v>
      </c>
      <c r="E21" s="72" t="s">
        <v>7</v>
      </c>
      <c r="F21" s="72" t="s">
        <v>8</v>
      </c>
      <c r="G21" s="72" t="s">
        <v>9</v>
      </c>
      <c r="H21" s="72" t="s">
        <v>10</v>
      </c>
      <c r="I21" s="72" t="s">
        <v>11</v>
      </c>
      <c r="J21" s="72" t="s">
        <v>12</v>
      </c>
      <c r="K21" s="72" t="s">
        <v>13</v>
      </c>
      <c r="L21" s="73" t="s">
        <v>14</v>
      </c>
    </row>
    <row r="22" spans="2:12" s="48" customFormat="1" ht="53.25" customHeight="1">
      <c r="B22" s="130">
        <v>80111601</v>
      </c>
      <c r="C22" s="131" t="s">
        <v>275</v>
      </c>
      <c r="D22" s="132">
        <v>43480</v>
      </c>
      <c r="E22" s="105" t="s">
        <v>34</v>
      </c>
      <c r="F22" s="105" t="s">
        <v>27</v>
      </c>
      <c r="G22" s="105" t="s">
        <v>28</v>
      </c>
      <c r="H22" s="136">
        <v>85478844</v>
      </c>
      <c r="I22" s="137">
        <v>85478844</v>
      </c>
      <c r="J22" s="133" t="s">
        <v>29</v>
      </c>
      <c r="K22" s="133" t="s">
        <v>30</v>
      </c>
      <c r="L22" s="134" t="s">
        <v>244</v>
      </c>
    </row>
    <row r="23" spans="2:12" s="48" customFormat="1" ht="53.25" customHeight="1">
      <c r="B23" s="96">
        <v>80111601</v>
      </c>
      <c r="C23" s="27" t="s">
        <v>247</v>
      </c>
      <c r="D23" s="58">
        <v>43480</v>
      </c>
      <c r="E23" s="106" t="s">
        <v>34</v>
      </c>
      <c r="F23" s="106" t="s">
        <v>27</v>
      </c>
      <c r="G23" s="106" t="s">
        <v>28</v>
      </c>
      <c r="H23" s="138" t="s">
        <v>277</v>
      </c>
      <c r="I23" s="138" t="s">
        <v>277</v>
      </c>
      <c r="J23" s="112" t="s">
        <v>29</v>
      </c>
      <c r="K23" s="112" t="s">
        <v>30</v>
      </c>
      <c r="L23" s="59" t="s">
        <v>244</v>
      </c>
    </row>
    <row r="24" spans="2:12" s="48" customFormat="1" ht="53.25" customHeight="1">
      <c r="B24" s="51">
        <v>80111601</v>
      </c>
      <c r="C24" s="28" t="s">
        <v>137</v>
      </c>
      <c r="D24" s="38">
        <v>43480</v>
      </c>
      <c r="E24" s="106" t="s">
        <v>34</v>
      </c>
      <c r="F24" s="107" t="s">
        <v>27</v>
      </c>
      <c r="G24" s="107" t="s">
        <v>28</v>
      </c>
      <c r="H24" s="139">
        <v>9109276</v>
      </c>
      <c r="I24" s="140">
        <v>9109276</v>
      </c>
      <c r="J24" s="111" t="s">
        <v>29</v>
      </c>
      <c r="K24" s="111" t="s">
        <v>30</v>
      </c>
      <c r="L24" s="37" t="s">
        <v>244</v>
      </c>
    </row>
    <row r="25" spans="2:12" s="48" customFormat="1" ht="53.25" customHeight="1">
      <c r="B25" s="51">
        <v>80111601</v>
      </c>
      <c r="C25" s="28" t="s">
        <v>248</v>
      </c>
      <c r="D25" s="38">
        <v>43480</v>
      </c>
      <c r="E25" s="106" t="s">
        <v>34</v>
      </c>
      <c r="F25" s="107" t="s">
        <v>27</v>
      </c>
      <c r="G25" s="107" t="s">
        <v>28</v>
      </c>
      <c r="H25" s="140">
        <v>137376558</v>
      </c>
      <c r="I25" s="140">
        <v>137376558</v>
      </c>
      <c r="J25" s="111" t="s">
        <v>29</v>
      </c>
      <c r="K25" s="111" t="s">
        <v>30</v>
      </c>
      <c r="L25" s="37" t="s">
        <v>244</v>
      </c>
    </row>
    <row r="26" spans="2:12" s="48" customFormat="1" ht="53.25" customHeight="1">
      <c r="B26" s="51">
        <v>80111601</v>
      </c>
      <c r="C26" s="28" t="s">
        <v>138</v>
      </c>
      <c r="D26" s="38">
        <v>43480</v>
      </c>
      <c r="E26" s="106" t="s">
        <v>34</v>
      </c>
      <c r="F26" s="107" t="s">
        <v>27</v>
      </c>
      <c r="G26" s="107" t="s">
        <v>28</v>
      </c>
      <c r="H26" s="140">
        <v>1080000</v>
      </c>
      <c r="I26" s="140">
        <v>1080000</v>
      </c>
      <c r="J26" s="111" t="s">
        <v>29</v>
      </c>
      <c r="K26" s="111" t="s">
        <v>30</v>
      </c>
      <c r="L26" s="37" t="s">
        <v>244</v>
      </c>
    </row>
    <row r="27" spans="2:12" s="48" customFormat="1" ht="54.75" customHeight="1">
      <c r="B27" s="51" t="s">
        <v>103</v>
      </c>
      <c r="C27" s="27" t="s">
        <v>53</v>
      </c>
      <c r="D27" s="38">
        <v>43480</v>
      </c>
      <c r="E27" s="107" t="s">
        <v>177</v>
      </c>
      <c r="F27" s="107" t="s">
        <v>249</v>
      </c>
      <c r="G27" s="107" t="s">
        <v>28</v>
      </c>
      <c r="H27" s="140">
        <v>620000000</v>
      </c>
      <c r="I27" s="138">
        <v>620000000</v>
      </c>
      <c r="J27" s="111" t="s">
        <v>29</v>
      </c>
      <c r="K27" s="111" t="s">
        <v>30</v>
      </c>
      <c r="L27" s="37" t="s">
        <v>244</v>
      </c>
    </row>
    <row r="28" spans="2:12" s="48" customFormat="1" ht="54.75" customHeight="1">
      <c r="B28" s="51" t="s">
        <v>104</v>
      </c>
      <c r="C28" s="27" t="s">
        <v>56</v>
      </c>
      <c r="D28" s="38">
        <v>43480</v>
      </c>
      <c r="E28" s="107" t="s">
        <v>41</v>
      </c>
      <c r="F28" s="107" t="s">
        <v>40</v>
      </c>
      <c r="G28" s="107" t="s">
        <v>28</v>
      </c>
      <c r="H28" s="140">
        <v>300000000</v>
      </c>
      <c r="I28" s="138">
        <v>300000000</v>
      </c>
      <c r="J28" s="111" t="s">
        <v>29</v>
      </c>
      <c r="K28" s="111" t="s">
        <v>30</v>
      </c>
      <c r="L28" s="37" t="s">
        <v>244</v>
      </c>
    </row>
    <row r="29" spans="2:12" s="60" customFormat="1" ht="57" customHeight="1">
      <c r="B29" s="96">
        <v>84131500</v>
      </c>
      <c r="C29" s="27" t="s">
        <v>36</v>
      </c>
      <c r="D29" s="58">
        <v>43475</v>
      </c>
      <c r="E29" s="106" t="s">
        <v>34</v>
      </c>
      <c r="F29" s="106" t="s">
        <v>107</v>
      </c>
      <c r="G29" s="106" t="s">
        <v>28</v>
      </c>
      <c r="H29" s="138">
        <v>140000000</v>
      </c>
      <c r="I29" s="138">
        <v>140000000</v>
      </c>
      <c r="J29" s="112" t="s">
        <v>29</v>
      </c>
      <c r="K29" s="112" t="s">
        <v>30</v>
      </c>
      <c r="L29" s="59" t="s">
        <v>244</v>
      </c>
    </row>
    <row r="30" spans="2:12" s="60" customFormat="1" ht="105.75" customHeight="1">
      <c r="B30" s="96">
        <v>78111500</v>
      </c>
      <c r="C30" s="27" t="s">
        <v>242</v>
      </c>
      <c r="D30" s="58">
        <v>43531</v>
      </c>
      <c r="E30" s="106" t="s">
        <v>117</v>
      </c>
      <c r="F30" s="106" t="s">
        <v>107</v>
      </c>
      <c r="G30" s="106" t="s">
        <v>145</v>
      </c>
      <c r="H30" s="141">
        <v>194000000</v>
      </c>
      <c r="I30" s="141">
        <v>194000000</v>
      </c>
      <c r="J30" s="102" t="s">
        <v>29</v>
      </c>
      <c r="K30" s="102" t="s">
        <v>30</v>
      </c>
      <c r="L30" s="61" t="s">
        <v>244</v>
      </c>
    </row>
    <row r="31" spans="2:12" s="60" customFormat="1" ht="72.75" customHeight="1">
      <c r="B31" s="96">
        <v>20102301</v>
      </c>
      <c r="C31" s="27" t="s">
        <v>230</v>
      </c>
      <c r="D31" s="58">
        <v>43544</v>
      </c>
      <c r="E31" s="106" t="s">
        <v>117</v>
      </c>
      <c r="F31" s="106" t="s">
        <v>40</v>
      </c>
      <c r="G31" s="106" t="s">
        <v>146</v>
      </c>
      <c r="H31" s="141">
        <v>84575286</v>
      </c>
      <c r="I31" s="141">
        <v>84575286</v>
      </c>
      <c r="J31" s="102" t="s">
        <v>29</v>
      </c>
      <c r="K31" s="102" t="s">
        <v>30</v>
      </c>
      <c r="L31" s="61" t="s">
        <v>244</v>
      </c>
    </row>
    <row r="32" spans="2:12" s="60" customFormat="1" ht="54.75" customHeight="1">
      <c r="B32" s="96">
        <v>78102200</v>
      </c>
      <c r="C32" s="27" t="s">
        <v>231</v>
      </c>
      <c r="D32" s="58">
        <v>43556</v>
      </c>
      <c r="E32" s="106" t="s">
        <v>117</v>
      </c>
      <c r="F32" s="106" t="s">
        <v>107</v>
      </c>
      <c r="G32" s="106" t="s">
        <v>145</v>
      </c>
      <c r="H32" s="141">
        <v>87000000</v>
      </c>
      <c r="I32" s="141">
        <v>87000000</v>
      </c>
      <c r="J32" s="102" t="s">
        <v>29</v>
      </c>
      <c r="K32" s="102" t="s">
        <v>30</v>
      </c>
      <c r="L32" s="61" t="s">
        <v>244</v>
      </c>
    </row>
    <row r="33" spans="2:12" s="60" customFormat="1" ht="42.75">
      <c r="B33" s="96">
        <v>78101800</v>
      </c>
      <c r="C33" s="27" t="s">
        <v>232</v>
      </c>
      <c r="D33" s="58">
        <v>43480</v>
      </c>
      <c r="E33" s="106" t="s">
        <v>34</v>
      </c>
      <c r="F33" s="106" t="s">
        <v>94</v>
      </c>
      <c r="G33" s="106" t="s">
        <v>145</v>
      </c>
      <c r="H33" s="141">
        <v>50000000</v>
      </c>
      <c r="I33" s="141">
        <v>50000000</v>
      </c>
      <c r="J33" s="102" t="s">
        <v>29</v>
      </c>
      <c r="K33" s="102" t="s">
        <v>30</v>
      </c>
      <c r="L33" s="61" t="s">
        <v>244</v>
      </c>
    </row>
    <row r="34" spans="2:12" s="48" customFormat="1" ht="67.5" customHeight="1">
      <c r="B34" s="51">
        <v>72102900</v>
      </c>
      <c r="C34" s="27" t="s">
        <v>233</v>
      </c>
      <c r="D34" s="38">
        <v>43586</v>
      </c>
      <c r="E34" s="107" t="s">
        <v>117</v>
      </c>
      <c r="F34" s="107" t="s">
        <v>40</v>
      </c>
      <c r="G34" s="107" t="s">
        <v>145</v>
      </c>
      <c r="H34" s="140">
        <v>132000000</v>
      </c>
      <c r="I34" s="138">
        <v>132000000</v>
      </c>
      <c r="J34" s="111" t="s">
        <v>29</v>
      </c>
      <c r="K34" s="111" t="s">
        <v>30</v>
      </c>
      <c r="L34" s="37" t="s">
        <v>244</v>
      </c>
    </row>
    <row r="35" spans="2:12" s="60" customFormat="1" ht="50.25" customHeight="1">
      <c r="B35" s="96">
        <v>84131500</v>
      </c>
      <c r="C35" s="27" t="s">
        <v>51</v>
      </c>
      <c r="D35" s="58">
        <v>43538</v>
      </c>
      <c r="E35" s="106" t="s">
        <v>150</v>
      </c>
      <c r="F35" s="106" t="s">
        <v>274</v>
      </c>
      <c r="G35" s="106" t="s">
        <v>28</v>
      </c>
      <c r="H35" s="141">
        <v>28000000</v>
      </c>
      <c r="I35" s="141">
        <v>28000000</v>
      </c>
      <c r="J35" s="102" t="s">
        <v>29</v>
      </c>
      <c r="K35" s="102" t="s">
        <v>30</v>
      </c>
      <c r="L35" s="61" t="s">
        <v>244</v>
      </c>
    </row>
    <row r="36" spans="2:12" s="48" customFormat="1" ht="40.5" customHeight="1">
      <c r="B36" s="51">
        <v>78181500</v>
      </c>
      <c r="C36" s="27" t="s">
        <v>86</v>
      </c>
      <c r="D36" s="38">
        <v>43497</v>
      </c>
      <c r="E36" s="107" t="s">
        <v>170</v>
      </c>
      <c r="F36" s="107" t="s">
        <v>107</v>
      </c>
      <c r="G36" s="107" t="s">
        <v>48</v>
      </c>
      <c r="H36" s="140">
        <v>60000000</v>
      </c>
      <c r="I36" s="138">
        <v>60000000</v>
      </c>
      <c r="J36" s="111" t="s">
        <v>29</v>
      </c>
      <c r="K36" s="111" t="s">
        <v>30</v>
      </c>
      <c r="L36" s="37" t="s">
        <v>244</v>
      </c>
    </row>
    <row r="37" spans="2:12" s="48" customFormat="1" ht="54.75" customHeight="1">
      <c r="B37" s="51">
        <v>78181500</v>
      </c>
      <c r="C37" s="27" t="s">
        <v>171</v>
      </c>
      <c r="D37" s="38">
        <v>43556</v>
      </c>
      <c r="E37" s="107" t="s">
        <v>43</v>
      </c>
      <c r="F37" s="107" t="s">
        <v>140</v>
      </c>
      <c r="G37" s="107" t="s">
        <v>28</v>
      </c>
      <c r="H37" s="140">
        <v>25000000</v>
      </c>
      <c r="I37" s="138">
        <v>25000000</v>
      </c>
      <c r="J37" s="111" t="s">
        <v>29</v>
      </c>
      <c r="K37" s="111" t="s">
        <v>30</v>
      </c>
      <c r="L37" s="37" t="s">
        <v>178</v>
      </c>
    </row>
    <row r="38" spans="2:12" s="48" customFormat="1" ht="54.75" customHeight="1">
      <c r="B38" s="51">
        <v>78181500</v>
      </c>
      <c r="C38" s="27" t="s">
        <v>57</v>
      </c>
      <c r="D38" s="38">
        <v>43497</v>
      </c>
      <c r="E38" s="107" t="s">
        <v>41</v>
      </c>
      <c r="F38" s="107" t="s">
        <v>46</v>
      </c>
      <c r="G38" s="107" t="s">
        <v>28</v>
      </c>
      <c r="H38" s="139">
        <v>8000000</v>
      </c>
      <c r="I38" s="141">
        <v>8000000</v>
      </c>
      <c r="J38" s="101" t="s">
        <v>29</v>
      </c>
      <c r="K38" s="101" t="s">
        <v>30</v>
      </c>
      <c r="L38" s="78" t="s">
        <v>244</v>
      </c>
    </row>
    <row r="39" spans="2:12" s="48" customFormat="1" ht="54.75" customHeight="1">
      <c r="B39" s="51">
        <v>72101516</v>
      </c>
      <c r="C39" s="27" t="s">
        <v>44</v>
      </c>
      <c r="D39" s="38">
        <v>43617</v>
      </c>
      <c r="E39" s="107" t="s">
        <v>106</v>
      </c>
      <c r="F39" s="107" t="s">
        <v>46</v>
      </c>
      <c r="G39" s="107" t="s">
        <v>50</v>
      </c>
      <c r="H39" s="140">
        <v>7000000</v>
      </c>
      <c r="I39" s="138">
        <v>7000000</v>
      </c>
      <c r="J39" s="111" t="s">
        <v>29</v>
      </c>
      <c r="K39" s="111" t="s">
        <v>30</v>
      </c>
      <c r="L39" s="37" t="s">
        <v>245</v>
      </c>
    </row>
    <row r="40" spans="2:12" s="48" customFormat="1" ht="54.75" customHeight="1">
      <c r="B40" s="96">
        <v>80141607</v>
      </c>
      <c r="C40" s="28" t="s">
        <v>234</v>
      </c>
      <c r="D40" s="38">
        <v>43556</v>
      </c>
      <c r="E40" s="107" t="s">
        <v>117</v>
      </c>
      <c r="F40" s="107" t="s">
        <v>40</v>
      </c>
      <c r="G40" s="107" t="s">
        <v>145</v>
      </c>
      <c r="H40" s="139">
        <v>130230352</v>
      </c>
      <c r="I40" s="141">
        <v>130230352</v>
      </c>
      <c r="J40" s="101" t="s">
        <v>29</v>
      </c>
      <c r="K40" s="101" t="s">
        <v>30</v>
      </c>
      <c r="L40" s="78" t="s">
        <v>244</v>
      </c>
    </row>
    <row r="41" spans="2:12" s="48" customFormat="1" ht="54.75" customHeight="1">
      <c r="B41" s="51">
        <v>44103105</v>
      </c>
      <c r="C41" s="27" t="s">
        <v>471</v>
      </c>
      <c r="D41" s="38">
        <v>43556</v>
      </c>
      <c r="E41" s="107" t="s">
        <v>150</v>
      </c>
      <c r="F41" s="107" t="s">
        <v>46</v>
      </c>
      <c r="G41" s="107" t="s">
        <v>145</v>
      </c>
      <c r="H41" s="139">
        <v>15000000</v>
      </c>
      <c r="I41" s="141">
        <v>15000000</v>
      </c>
      <c r="J41" s="101" t="s">
        <v>29</v>
      </c>
      <c r="K41" s="101" t="s">
        <v>30</v>
      </c>
      <c r="L41" s="78" t="s">
        <v>90</v>
      </c>
    </row>
    <row r="42" spans="2:12" s="48" customFormat="1" ht="54.75" customHeight="1">
      <c r="B42" s="51">
        <v>44103103</v>
      </c>
      <c r="C42" s="27" t="s">
        <v>235</v>
      </c>
      <c r="D42" s="38">
        <v>43556</v>
      </c>
      <c r="E42" s="107" t="s">
        <v>150</v>
      </c>
      <c r="F42" s="107" t="s">
        <v>46</v>
      </c>
      <c r="G42" s="107" t="s">
        <v>146</v>
      </c>
      <c r="H42" s="139">
        <v>36000000</v>
      </c>
      <c r="I42" s="141">
        <v>36000000</v>
      </c>
      <c r="J42" s="101" t="s">
        <v>29</v>
      </c>
      <c r="K42" s="101" t="s">
        <v>30</v>
      </c>
      <c r="L42" s="78" t="s">
        <v>90</v>
      </c>
    </row>
    <row r="43" spans="2:12" s="48" customFormat="1" ht="45" customHeight="1">
      <c r="B43" s="51" t="s">
        <v>88</v>
      </c>
      <c r="C43" s="28" t="s">
        <v>241</v>
      </c>
      <c r="D43" s="38">
        <v>43497</v>
      </c>
      <c r="E43" s="107" t="s">
        <v>41</v>
      </c>
      <c r="F43" s="106" t="s">
        <v>40</v>
      </c>
      <c r="G43" s="107" t="s">
        <v>145</v>
      </c>
      <c r="H43" s="139">
        <v>50000000</v>
      </c>
      <c r="I43" s="141">
        <v>50000000</v>
      </c>
      <c r="J43" s="101" t="s">
        <v>29</v>
      </c>
      <c r="K43" s="101" t="s">
        <v>30</v>
      </c>
      <c r="L43" s="78" t="s">
        <v>244</v>
      </c>
    </row>
    <row r="44" spans="2:12" s="48" customFormat="1" ht="54.75" customHeight="1">
      <c r="B44" s="51">
        <v>78131804</v>
      </c>
      <c r="C44" s="28" t="s">
        <v>147</v>
      </c>
      <c r="D44" s="38">
        <v>43475</v>
      </c>
      <c r="E44" s="106" t="s">
        <v>41</v>
      </c>
      <c r="F44" s="107" t="s">
        <v>75</v>
      </c>
      <c r="G44" s="107" t="s">
        <v>28</v>
      </c>
      <c r="H44" s="139">
        <v>60000000</v>
      </c>
      <c r="I44" s="141">
        <v>60000000</v>
      </c>
      <c r="J44" s="101" t="s">
        <v>29</v>
      </c>
      <c r="K44" s="101" t="s">
        <v>30</v>
      </c>
      <c r="L44" s="78" t="s">
        <v>246</v>
      </c>
    </row>
    <row r="45" spans="2:12" s="60" customFormat="1" ht="45.75" customHeight="1">
      <c r="B45" s="96">
        <v>78181701</v>
      </c>
      <c r="C45" s="27" t="s">
        <v>236</v>
      </c>
      <c r="D45" s="58">
        <v>43480</v>
      </c>
      <c r="E45" s="106" t="s">
        <v>72</v>
      </c>
      <c r="F45" s="106" t="s">
        <v>173</v>
      </c>
      <c r="G45" s="106" t="s">
        <v>145</v>
      </c>
      <c r="H45" s="141">
        <v>222000000</v>
      </c>
      <c r="I45" s="141">
        <v>222000000</v>
      </c>
      <c r="J45" s="102" t="s">
        <v>29</v>
      </c>
      <c r="K45" s="102" t="s">
        <v>30</v>
      </c>
      <c r="L45" s="61" t="s">
        <v>244</v>
      </c>
    </row>
    <row r="46" spans="2:12" s="48" customFormat="1" ht="33" customHeight="1">
      <c r="B46" s="51">
        <v>82111904</v>
      </c>
      <c r="C46" s="27" t="s">
        <v>169</v>
      </c>
      <c r="D46" s="38">
        <v>43586</v>
      </c>
      <c r="E46" s="107" t="s">
        <v>108</v>
      </c>
      <c r="F46" s="107" t="s">
        <v>27</v>
      </c>
      <c r="G46" s="107" t="s">
        <v>28</v>
      </c>
      <c r="H46" s="140">
        <v>350000</v>
      </c>
      <c r="I46" s="138">
        <v>350000</v>
      </c>
      <c r="J46" s="111" t="s">
        <v>29</v>
      </c>
      <c r="K46" s="111" t="s">
        <v>30</v>
      </c>
      <c r="L46" s="37" t="s">
        <v>244</v>
      </c>
    </row>
    <row r="47" spans="2:12" s="48" customFormat="1" ht="28.5">
      <c r="B47" s="51">
        <v>72101506</v>
      </c>
      <c r="C47" s="28" t="s">
        <v>101</v>
      </c>
      <c r="D47" s="38">
        <v>43480</v>
      </c>
      <c r="E47" s="107" t="s">
        <v>117</v>
      </c>
      <c r="F47" s="107" t="s">
        <v>46</v>
      </c>
      <c r="G47" s="107" t="s">
        <v>102</v>
      </c>
      <c r="H47" s="140">
        <v>9000000</v>
      </c>
      <c r="I47" s="138">
        <v>9000000</v>
      </c>
      <c r="J47" s="103" t="s">
        <v>29</v>
      </c>
      <c r="K47" s="103" t="s">
        <v>30</v>
      </c>
      <c r="L47" s="39" t="s">
        <v>178</v>
      </c>
    </row>
    <row r="48" spans="2:12" s="48" customFormat="1" ht="57" customHeight="1">
      <c r="B48" s="51">
        <v>43233205</v>
      </c>
      <c r="C48" s="27" t="s">
        <v>139</v>
      </c>
      <c r="D48" s="38">
        <v>43617</v>
      </c>
      <c r="E48" s="107" t="s">
        <v>108</v>
      </c>
      <c r="F48" s="107" t="s">
        <v>68</v>
      </c>
      <c r="G48" s="107" t="s">
        <v>28</v>
      </c>
      <c r="H48" s="140">
        <v>30000000</v>
      </c>
      <c r="I48" s="138">
        <v>30000000</v>
      </c>
      <c r="J48" s="103" t="s">
        <v>29</v>
      </c>
      <c r="K48" s="103" t="s">
        <v>30</v>
      </c>
      <c r="L48" s="39" t="s">
        <v>90</v>
      </c>
    </row>
    <row r="49" spans="1:12" ht="47.25" customHeight="1" hidden="1">
      <c r="A49" s="48"/>
      <c r="B49" s="51">
        <v>81112306</v>
      </c>
      <c r="C49" s="50" t="s">
        <v>67</v>
      </c>
      <c r="D49" s="38">
        <v>43132</v>
      </c>
      <c r="E49" s="107" t="s">
        <v>41</v>
      </c>
      <c r="F49" s="107" t="s">
        <v>68</v>
      </c>
      <c r="G49" s="107" t="s">
        <v>109</v>
      </c>
      <c r="H49" s="140">
        <v>30000000</v>
      </c>
      <c r="I49" s="138">
        <v>30000000</v>
      </c>
      <c r="J49" s="103" t="s">
        <v>29</v>
      </c>
      <c r="K49" s="103" t="s">
        <v>30</v>
      </c>
      <c r="L49" s="37" t="s">
        <v>55</v>
      </c>
    </row>
    <row r="50" spans="2:12" ht="47.25" customHeight="1" hidden="1">
      <c r="B50" s="51">
        <v>44103105</v>
      </c>
      <c r="C50" s="28" t="s">
        <v>58</v>
      </c>
      <c r="D50" s="38">
        <v>42430</v>
      </c>
      <c r="E50" s="107" t="s">
        <v>42</v>
      </c>
      <c r="F50" s="107" t="s">
        <v>46</v>
      </c>
      <c r="G50" s="107" t="s">
        <v>28</v>
      </c>
      <c r="H50" s="140">
        <v>34000000</v>
      </c>
      <c r="I50" s="138">
        <v>34000000</v>
      </c>
      <c r="J50" s="103" t="s">
        <v>29</v>
      </c>
      <c r="K50" s="103" t="s">
        <v>30</v>
      </c>
      <c r="L50" s="37" t="s">
        <v>55</v>
      </c>
    </row>
    <row r="51" spans="2:12" ht="28.5" hidden="1">
      <c r="B51" s="51" t="s">
        <v>88</v>
      </c>
      <c r="C51" s="28" t="s">
        <v>52</v>
      </c>
      <c r="D51" s="38">
        <v>42401</v>
      </c>
      <c r="E51" s="107" t="s">
        <v>34</v>
      </c>
      <c r="F51" s="107" t="s">
        <v>46</v>
      </c>
      <c r="G51" s="107" t="s">
        <v>48</v>
      </c>
      <c r="H51" s="140">
        <v>20000000</v>
      </c>
      <c r="I51" s="138">
        <v>20000000</v>
      </c>
      <c r="J51" s="103" t="s">
        <v>29</v>
      </c>
      <c r="K51" s="103" t="s">
        <v>30</v>
      </c>
      <c r="L51" s="39" t="s">
        <v>69</v>
      </c>
    </row>
    <row r="52" spans="2:12" ht="90.75" customHeight="1" hidden="1">
      <c r="B52" s="51">
        <v>78131804</v>
      </c>
      <c r="C52" s="28" t="s">
        <v>59</v>
      </c>
      <c r="D52" s="38">
        <v>42370</v>
      </c>
      <c r="E52" s="107" t="s">
        <v>32</v>
      </c>
      <c r="F52" s="107" t="s">
        <v>33</v>
      </c>
      <c r="G52" s="107" t="s">
        <v>28</v>
      </c>
      <c r="H52" s="140">
        <v>40200000</v>
      </c>
      <c r="I52" s="138">
        <v>40200000</v>
      </c>
      <c r="J52" s="103" t="s">
        <v>29</v>
      </c>
      <c r="K52" s="103" t="s">
        <v>30</v>
      </c>
      <c r="L52" s="42" t="s">
        <v>71</v>
      </c>
    </row>
    <row r="53" spans="2:12" ht="28.5" hidden="1">
      <c r="B53" s="51">
        <v>81112200</v>
      </c>
      <c r="C53" s="40" t="s">
        <v>70</v>
      </c>
      <c r="D53" s="41">
        <v>42370</v>
      </c>
      <c r="E53" s="108" t="s">
        <v>32</v>
      </c>
      <c r="F53" s="108" t="s">
        <v>46</v>
      </c>
      <c r="G53" s="108" t="s">
        <v>28</v>
      </c>
      <c r="H53" s="140">
        <v>10000000</v>
      </c>
      <c r="I53" s="138">
        <v>10000000</v>
      </c>
      <c r="J53" s="103" t="s">
        <v>29</v>
      </c>
      <c r="K53" s="103" t="s">
        <v>30</v>
      </c>
      <c r="L53" s="37" t="s">
        <v>55</v>
      </c>
    </row>
    <row r="54" spans="2:12" ht="28.5" hidden="1">
      <c r="B54" s="51">
        <v>78181701</v>
      </c>
      <c r="C54" s="27" t="s">
        <v>37</v>
      </c>
      <c r="D54" s="38">
        <v>42370</v>
      </c>
      <c r="E54" s="107" t="s">
        <v>31</v>
      </c>
      <c r="F54" s="107" t="s">
        <v>47</v>
      </c>
      <c r="G54" s="107" t="s">
        <v>48</v>
      </c>
      <c r="H54" s="140">
        <v>25000000</v>
      </c>
      <c r="I54" s="138">
        <v>25000000</v>
      </c>
      <c r="J54" s="103" t="s">
        <v>29</v>
      </c>
      <c r="K54" s="103" t="s">
        <v>30</v>
      </c>
      <c r="L54" s="37" t="s">
        <v>55</v>
      </c>
    </row>
    <row r="55" spans="2:12" ht="28.5" hidden="1">
      <c r="B55" s="51">
        <v>78141500</v>
      </c>
      <c r="C55" s="27" t="s">
        <v>38</v>
      </c>
      <c r="D55" s="38">
        <v>42370</v>
      </c>
      <c r="E55" s="107" t="s">
        <v>32</v>
      </c>
      <c r="F55" s="107" t="s">
        <v>27</v>
      </c>
      <c r="G55" s="107" t="s">
        <v>28</v>
      </c>
      <c r="H55" s="140">
        <v>2500000</v>
      </c>
      <c r="I55" s="138">
        <v>2500000</v>
      </c>
      <c r="J55" s="103" t="s">
        <v>29</v>
      </c>
      <c r="K55" s="103" t="s">
        <v>30</v>
      </c>
      <c r="L55" s="37" t="s">
        <v>55</v>
      </c>
    </row>
    <row r="56" spans="2:12" ht="68.25" customHeight="1" hidden="1">
      <c r="B56" s="51">
        <v>82111904</v>
      </c>
      <c r="C56" s="27" t="s">
        <v>39</v>
      </c>
      <c r="D56" s="38">
        <v>42522</v>
      </c>
      <c r="E56" s="107" t="s">
        <v>32</v>
      </c>
      <c r="F56" s="107" t="s">
        <v>27</v>
      </c>
      <c r="G56" s="107" t="s">
        <v>28</v>
      </c>
      <c r="H56" s="140">
        <v>350000</v>
      </c>
      <c r="I56" s="138">
        <v>350000</v>
      </c>
      <c r="J56" s="103" t="s">
        <v>29</v>
      </c>
      <c r="K56" s="103" t="s">
        <v>30</v>
      </c>
      <c r="L56" s="37" t="s">
        <v>55</v>
      </c>
    </row>
    <row r="57" spans="2:12" ht="68.25" customHeight="1">
      <c r="B57" s="51">
        <v>72101511</v>
      </c>
      <c r="C57" s="27" t="s">
        <v>152</v>
      </c>
      <c r="D57" s="38">
        <v>43631</v>
      </c>
      <c r="E57" s="107" t="s">
        <v>43</v>
      </c>
      <c r="F57" s="107" t="s">
        <v>111</v>
      </c>
      <c r="G57" s="107" t="s">
        <v>50</v>
      </c>
      <c r="H57" s="140">
        <v>35000000</v>
      </c>
      <c r="I57" s="138" t="s">
        <v>153</v>
      </c>
      <c r="J57" s="103" t="s">
        <v>29</v>
      </c>
      <c r="K57" s="103" t="s">
        <v>30</v>
      </c>
      <c r="L57" s="37" t="s">
        <v>244</v>
      </c>
    </row>
    <row r="58" spans="2:12" ht="170.25" customHeight="1">
      <c r="B58" s="51" t="s">
        <v>89</v>
      </c>
      <c r="C58" s="28" t="s">
        <v>237</v>
      </c>
      <c r="D58" s="38">
        <v>43556</v>
      </c>
      <c r="E58" s="107" t="s">
        <v>180</v>
      </c>
      <c r="F58" s="107" t="s">
        <v>40</v>
      </c>
      <c r="G58" s="107" t="s">
        <v>49</v>
      </c>
      <c r="H58" s="139">
        <v>74500000</v>
      </c>
      <c r="I58" s="141">
        <v>74500000</v>
      </c>
      <c r="J58" s="101" t="s">
        <v>29</v>
      </c>
      <c r="K58" s="101" t="s">
        <v>30</v>
      </c>
      <c r="L58" s="78" t="s">
        <v>244</v>
      </c>
    </row>
    <row r="59" spans="2:12" ht="170.25" customHeight="1">
      <c r="B59" s="51" t="s">
        <v>89</v>
      </c>
      <c r="C59" s="28" t="s">
        <v>238</v>
      </c>
      <c r="D59" s="38">
        <v>43497</v>
      </c>
      <c r="E59" s="107" t="s">
        <v>180</v>
      </c>
      <c r="F59" s="107" t="s">
        <v>111</v>
      </c>
      <c r="G59" s="107" t="s">
        <v>264</v>
      </c>
      <c r="H59" s="139">
        <v>37500000</v>
      </c>
      <c r="I59" s="141">
        <v>37500000</v>
      </c>
      <c r="J59" s="101" t="s">
        <v>29</v>
      </c>
      <c r="K59" s="101" t="s">
        <v>30</v>
      </c>
      <c r="L59" s="78" t="s">
        <v>244</v>
      </c>
    </row>
    <row r="60" spans="2:12" ht="42.75">
      <c r="B60" s="51" t="s">
        <v>105</v>
      </c>
      <c r="C60" s="28" t="s">
        <v>239</v>
      </c>
      <c r="D60" s="38">
        <v>43539</v>
      </c>
      <c r="E60" s="107" t="s">
        <v>181</v>
      </c>
      <c r="F60" s="107" t="s">
        <v>40</v>
      </c>
      <c r="G60" s="107" t="s">
        <v>145</v>
      </c>
      <c r="H60" s="139">
        <v>86500000</v>
      </c>
      <c r="I60" s="141">
        <v>86500000</v>
      </c>
      <c r="J60" s="101" t="s">
        <v>29</v>
      </c>
      <c r="K60" s="101" t="s">
        <v>30</v>
      </c>
      <c r="L60" s="107" t="s">
        <v>244</v>
      </c>
    </row>
    <row r="61" spans="2:12" s="48" customFormat="1" ht="42.75" customHeight="1">
      <c r="B61" s="97">
        <v>84121700</v>
      </c>
      <c r="C61" s="56" t="s">
        <v>131</v>
      </c>
      <c r="D61" s="86">
        <v>43497</v>
      </c>
      <c r="E61" s="109" t="s">
        <v>34</v>
      </c>
      <c r="F61" s="110" t="s">
        <v>40</v>
      </c>
      <c r="G61" s="109" t="s">
        <v>28</v>
      </c>
      <c r="H61" s="139">
        <v>40000000</v>
      </c>
      <c r="I61" s="141">
        <v>40000000</v>
      </c>
      <c r="J61" s="113" t="s">
        <v>29</v>
      </c>
      <c r="K61" s="113" t="s">
        <v>30</v>
      </c>
      <c r="L61" s="88" t="s">
        <v>130</v>
      </c>
    </row>
    <row r="62" spans="1:25" s="84" customFormat="1" ht="104.25" customHeight="1">
      <c r="A62" s="48"/>
      <c r="B62" s="97" t="s">
        <v>476</v>
      </c>
      <c r="C62" s="56" t="s">
        <v>262</v>
      </c>
      <c r="D62" s="86">
        <v>43480</v>
      </c>
      <c r="E62" s="109" t="s">
        <v>34</v>
      </c>
      <c r="F62" s="109" t="s">
        <v>68</v>
      </c>
      <c r="G62" s="109" t="s">
        <v>172</v>
      </c>
      <c r="H62" s="139">
        <v>31000000</v>
      </c>
      <c r="I62" s="141">
        <v>31000000</v>
      </c>
      <c r="J62" s="113" t="s">
        <v>29</v>
      </c>
      <c r="K62" s="113" t="s">
        <v>30</v>
      </c>
      <c r="L62" s="88" t="s">
        <v>182</v>
      </c>
      <c r="M62" s="95"/>
      <c r="N62" s="95"/>
      <c r="O62" s="95"/>
      <c r="P62" s="95"/>
      <c r="Q62" s="95"/>
      <c r="R62" s="95"/>
      <c r="S62" s="95"/>
      <c r="T62" s="95"/>
      <c r="U62" s="95"/>
      <c r="V62" s="95"/>
      <c r="W62" s="95"/>
      <c r="X62" s="95"/>
      <c r="Y62" s="95"/>
    </row>
    <row r="63" spans="1:25" s="84" customFormat="1" ht="185.25" customHeight="1">
      <c r="A63" s="48"/>
      <c r="B63" s="97" t="s">
        <v>479</v>
      </c>
      <c r="C63" s="56" t="s">
        <v>243</v>
      </c>
      <c r="D63" s="86">
        <v>43617</v>
      </c>
      <c r="E63" s="109" t="s">
        <v>150</v>
      </c>
      <c r="F63" s="109" t="s">
        <v>68</v>
      </c>
      <c r="G63" s="109" t="s">
        <v>145</v>
      </c>
      <c r="H63" s="139">
        <v>37500000</v>
      </c>
      <c r="I63" s="141">
        <v>37500000</v>
      </c>
      <c r="J63" s="113" t="s">
        <v>29</v>
      </c>
      <c r="K63" s="114" t="s">
        <v>30</v>
      </c>
      <c r="L63" s="104" t="s">
        <v>183</v>
      </c>
      <c r="M63" s="56"/>
      <c r="N63" s="86"/>
      <c r="O63" s="87"/>
      <c r="P63" s="87"/>
      <c r="Q63" s="87"/>
      <c r="R63" s="57"/>
      <c r="S63" s="57"/>
      <c r="T63" s="87"/>
      <c r="U63" s="87"/>
      <c r="V63" s="88"/>
      <c r="W63" s="95"/>
      <c r="X63" s="95"/>
      <c r="Y63" s="95"/>
    </row>
    <row r="64" spans="1:25" s="84" customFormat="1" ht="66.75" customHeight="1">
      <c r="A64" s="48"/>
      <c r="B64" s="97" t="s">
        <v>132</v>
      </c>
      <c r="C64" s="56" t="s">
        <v>133</v>
      </c>
      <c r="D64" s="86">
        <v>43497</v>
      </c>
      <c r="E64" s="109" t="s">
        <v>34</v>
      </c>
      <c r="F64" s="109" t="s">
        <v>159</v>
      </c>
      <c r="G64" s="109" t="s">
        <v>28</v>
      </c>
      <c r="H64" s="139">
        <v>43680000</v>
      </c>
      <c r="I64" s="141">
        <v>43680000</v>
      </c>
      <c r="J64" s="123" t="s">
        <v>29</v>
      </c>
      <c r="K64" s="124" t="s">
        <v>30</v>
      </c>
      <c r="L64" s="125" t="s">
        <v>151</v>
      </c>
      <c r="M64" s="92"/>
      <c r="N64" s="86"/>
      <c r="O64" s="87"/>
      <c r="P64" s="87"/>
      <c r="Q64" s="87"/>
      <c r="R64" s="57"/>
      <c r="S64" s="57"/>
      <c r="T64" s="87"/>
      <c r="U64" s="87"/>
      <c r="V64" s="88"/>
      <c r="W64" s="95"/>
      <c r="X64" s="95"/>
      <c r="Y64" s="95"/>
    </row>
    <row r="65" spans="1:25" s="84" customFormat="1" ht="60" customHeight="1">
      <c r="A65" s="48"/>
      <c r="B65" s="97">
        <v>80141607</v>
      </c>
      <c r="C65" s="56" t="s">
        <v>135</v>
      </c>
      <c r="D65" s="86">
        <v>43497</v>
      </c>
      <c r="E65" s="109" t="s">
        <v>72</v>
      </c>
      <c r="F65" s="109" t="s">
        <v>160</v>
      </c>
      <c r="G65" s="109" t="s">
        <v>50</v>
      </c>
      <c r="H65" s="139">
        <v>393750000</v>
      </c>
      <c r="I65" s="141">
        <v>393750000</v>
      </c>
      <c r="J65" s="113" t="s">
        <v>29</v>
      </c>
      <c r="K65" s="126" t="s">
        <v>30</v>
      </c>
      <c r="L65" s="127" t="s">
        <v>134</v>
      </c>
      <c r="M65" s="95"/>
      <c r="N65" s="95"/>
      <c r="O65" s="95"/>
      <c r="P65" s="95"/>
      <c r="Q65" s="95"/>
      <c r="R65" s="95"/>
      <c r="S65" s="95"/>
      <c r="T65" s="95"/>
      <c r="U65" s="95"/>
      <c r="V65" s="95"/>
      <c r="W65" s="95"/>
      <c r="X65" s="95"/>
      <c r="Y65" s="95"/>
    </row>
    <row r="66" spans="2:12" s="48" customFormat="1" ht="73.5" customHeight="1">
      <c r="B66" s="97">
        <v>53101600</v>
      </c>
      <c r="C66" s="56" t="s">
        <v>136</v>
      </c>
      <c r="D66" s="86">
        <v>43631</v>
      </c>
      <c r="E66" s="109" t="s">
        <v>108</v>
      </c>
      <c r="F66" s="109" t="s">
        <v>40</v>
      </c>
      <c r="G66" s="109" t="s">
        <v>28</v>
      </c>
      <c r="H66" s="139">
        <v>76072500</v>
      </c>
      <c r="I66" s="141">
        <v>76072500</v>
      </c>
      <c r="J66" s="113" t="s">
        <v>29</v>
      </c>
      <c r="K66" s="113" t="s">
        <v>30</v>
      </c>
      <c r="L66" s="88" t="s">
        <v>134</v>
      </c>
    </row>
    <row r="67" spans="2:12" s="77" customFormat="1" ht="88.5" customHeight="1">
      <c r="B67" s="142" t="s">
        <v>478</v>
      </c>
      <c r="C67" s="143" t="s">
        <v>472</v>
      </c>
      <c r="D67" s="144">
        <v>43556</v>
      </c>
      <c r="E67" s="145" t="s">
        <v>117</v>
      </c>
      <c r="F67" s="145" t="s">
        <v>68</v>
      </c>
      <c r="G67" s="145" t="s">
        <v>49</v>
      </c>
      <c r="H67" s="146">
        <v>37000000</v>
      </c>
      <c r="I67" s="147">
        <v>37000000</v>
      </c>
      <c r="J67" s="148" t="s">
        <v>29</v>
      </c>
      <c r="K67" s="148" t="s">
        <v>30</v>
      </c>
      <c r="L67" s="149" t="s">
        <v>144</v>
      </c>
    </row>
    <row r="68" spans="2:12" s="77" customFormat="1" ht="72.75" customHeight="1">
      <c r="B68" s="142" t="s">
        <v>480</v>
      </c>
      <c r="C68" s="150" t="s">
        <v>175</v>
      </c>
      <c r="D68" s="144">
        <v>43641</v>
      </c>
      <c r="E68" s="145" t="s">
        <v>150</v>
      </c>
      <c r="F68" s="145" t="s">
        <v>40</v>
      </c>
      <c r="G68" s="145" t="s">
        <v>148</v>
      </c>
      <c r="H68" s="146">
        <v>90000000</v>
      </c>
      <c r="I68" s="147">
        <v>90000000</v>
      </c>
      <c r="J68" s="148" t="s">
        <v>29</v>
      </c>
      <c r="K68" s="148" t="s">
        <v>30</v>
      </c>
      <c r="L68" s="149" t="s">
        <v>176</v>
      </c>
    </row>
    <row r="69" spans="2:12" s="77" customFormat="1" ht="72.75" customHeight="1">
      <c r="B69" s="142" t="s">
        <v>477</v>
      </c>
      <c r="C69" s="150" t="s">
        <v>473</v>
      </c>
      <c r="D69" s="144">
        <v>43485</v>
      </c>
      <c r="E69" s="145" t="s">
        <v>357</v>
      </c>
      <c r="F69" s="145" t="s">
        <v>40</v>
      </c>
      <c r="G69" s="145" t="s">
        <v>148</v>
      </c>
      <c r="H69" s="146" t="s">
        <v>474</v>
      </c>
      <c r="I69" s="147" t="s">
        <v>474</v>
      </c>
      <c r="J69" s="148" t="s">
        <v>29</v>
      </c>
      <c r="K69" s="148" t="s">
        <v>30</v>
      </c>
      <c r="L69" s="150" t="s">
        <v>212</v>
      </c>
    </row>
    <row r="70" spans="2:12" ht="42.75">
      <c r="B70" s="128">
        <v>80111601</v>
      </c>
      <c r="C70" s="53" t="s">
        <v>250</v>
      </c>
      <c r="D70" s="90">
        <v>43466</v>
      </c>
      <c r="E70" s="53" t="s">
        <v>72</v>
      </c>
      <c r="F70" s="53" t="s">
        <v>27</v>
      </c>
      <c r="G70" s="53" t="s">
        <v>28</v>
      </c>
      <c r="H70" s="119">
        <v>30528135</v>
      </c>
      <c r="I70" s="119">
        <v>30528135</v>
      </c>
      <c r="J70" s="52" t="s">
        <v>29</v>
      </c>
      <c r="K70" s="52" t="s">
        <v>30</v>
      </c>
      <c r="L70" s="54" t="s">
        <v>77</v>
      </c>
    </row>
    <row r="71" spans="2:12" ht="42.75">
      <c r="B71" s="128">
        <v>80111601</v>
      </c>
      <c r="C71" s="53" t="s">
        <v>257</v>
      </c>
      <c r="D71" s="90">
        <v>43466</v>
      </c>
      <c r="E71" s="53" t="s">
        <v>72</v>
      </c>
      <c r="F71" s="53" t="s">
        <v>27</v>
      </c>
      <c r="G71" s="53" t="s">
        <v>28</v>
      </c>
      <c r="H71" s="119">
        <v>30528135</v>
      </c>
      <c r="I71" s="119">
        <v>30528135</v>
      </c>
      <c r="J71" s="52" t="s">
        <v>29</v>
      </c>
      <c r="K71" s="52" t="s">
        <v>30</v>
      </c>
      <c r="L71" s="54" t="s">
        <v>77</v>
      </c>
    </row>
    <row r="72" spans="2:12" ht="42.75">
      <c r="B72" s="128">
        <v>80111601</v>
      </c>
      <c r="C72" s="53" t="s">
        <v>184</v>
      </c>
      <c r="D72" s="90">
        <v>43466</v>
      </c>
      <c r="E72" s="53" t="s">
        <v>72</v>
      </c>
      <c r="F72" s="53" t="s">
        <v>27</v>
      </c>
      <c r="G72" s="53" t="s">
        <v>28</v>
      </c>
      <c r="H72" s="119">
        <v>30528135</v>
      </c>
      <c r="I72" s="119">
        <v>30528135</v>
      </c>
      <c r="J72" s="52" t="s">
        <v>29</v>
      </c>
      <c r="K72" s="52" t="s">
        <v>30</v>
      </c>
      <c r="L72" s="54" t="s">
        <v>118</v>
      </c>
    </row>
    <row r="73" spans="2:12" ht="28.5">
      <c r="B73" s="128">
        <v>80111601</v>
      </c>
      <c r="C73" s="55" t="s">
        <v>119</v>
      </c>
      <c r="D73" s="90">
        <v>43466</v>
      </c>
      <c r="E73" s="53" t="s">
        <v>72</v>
      </c>
      <c r="F73" s="53" t="s">
        <v>27</v>
      </c>
      <c r="G73" s="53" t="s">
        <v>28</v>
      </c>
      <c r="H73" s="119">
        <v>61056248</v>
      </c>
      <c r="I73" s="119">
        <v>61056248</v>
      </c>
      <c r="J73" s="52" t="s">
        <v>29</v>
      </c>
      <c r="K73" s="52" t="s">
        <v>30</v>
      </c>
      <c r="L73" s="54" t="s">
        <v>185</v>
      </c>
    </row>
    <row r="74" spans="2:12" ht="28.5">
      <c r="B74" s="128">
        <v>80111601</v>
      </c>
      <c r="C74" s="53" t="s">
        <v>120</v>
      </c>
      <c r="D74" s="90">
        <v>43466</v>
      </c>
      <c r="E74" s="53" t="s">
        <v>196</v>
      </c>
      <c r="F74" s="53" t="s">
        <v>27</v>
      </c>
      <c r="G74" s="53" t="s">
        <v>28</v>
      </c>
      <c r="H74" s="119">
        <v>122112540</v>
      </c>
      <c r="I74" s="119">
        <v>122112540</v>
      </c>
      <c r="J74" s="52" t="s">
        <v>29</v>
      </c>
      <c r="K74" s="52" t="s">
        <v>30</v>
      </c>
      <c r="L74" s="54" t="s">
        <v>185</v>
      </c>
    </row>
    <row r="75" spans="2:12" ht="28.5">
      <c r="B75" s="128">
        <v>80111601</v>
      </c>
      <c r="C75" s="55" t="s">
        <v>251</v>
      </c>
      <c r="D75" s="90">
        <v>43466</v>
      </c>
      <c r="E75" s="53" t="s">
        <v>196</v>
      </c>
      <c r="F75" s="53" t="s">
        <v>27</v>
      </c>
      <c r="G75" s="53" t="s">
        <v>28</v>
      </c>
      <c r="H75" s="119">
        <v>15264062</v>
      </c>
      <c r="I75" s="119">
        <v>15264062</v>
      </c>
      <c r="J75" s="52" t="s">
        <v>29</v>
      </c>
      <c r="K75" s="52" t="s">
        <v>30</v>
      </c>
      <c r="L75" s="54" t="s">
        <v>121</v>
      </c>
    </row>
    <row r="76" spans="2:12" ht="28.5">
      <c r="B76" s="128">
        <v>80111601</v>
      </c>
      <c r="C76" s="53" t="s">
        <v>252</v>
      </c>
      <c r="D76" s="90">
        <v>43466</v>
      </c>
      <c r="E76" s="53" t="s">
        <v>158</v>
      </c>
      <c r="F76" s="53" t="s">
        <v>27</v>
      </c>
      <c r="G76" s="53" t="s">
        <v>28</v>
      </c>
      <c r="H76" s="119">
        <v>30528135</v>
      </c>
      <c r="I76" s="119">
        <v>30528135</v>
      </c>
      <c r="J76" s="52" t="s">
        <v>29</v>
      </c>
      <c r="K76" s="52" t="s">
        <v>30</v>
      </c>
      <c r="L76" s="54" t="s">
        <v>122</v>
      </c>
    </row>
    <row r="77" spans="2:12" ht="42.75">
      <c r="B77" s="128">
        <v>80111601</v>
      </c>
      <c r="C77" s="53" t="s">
        <v>253</v>
      </c>
      <c r="D77" s="90">
        <v>43466</v>
      </c>
      <c r="E77" s="53" t="s">
        <v>196</v>
      </c>
      <c r="F77" s="53" t="s">
        <v>27</v>
      </c>
      <c r="G77" s="53" t="s">
        <v>28</v>
      </c>
      <c r="H77" s="119">
        <v>91584405</v>
      </c>
      <c r="I77" s="119">
        <v>91584405</v>
      </c>
      <c r="J77" s="52" t="s">
        <v>29</v>
      </c>
      <c r="K77" s="52" t="s">
        <v>30</v>
      </c>
      <c r="L77" s="54" t="s">
        <v>123</v>
      </c>
    </row>
    <row r="78" spans="2:12" ht="42.75">
      <c r="B78" s="128">
        <v>80111601</v>
      </c>
      <c r="C78" s="53" t="s">
        <v>258</v>
      </c>
      <c r="D78" s="90">
        <v>43466</v>
      </c>
      <c r="E78" s="53" t="s">
        <v>196</v>
      </c>
      <c r="F78" s="53" t="s">
        <v>27</v>
      </c>
      <c r="G78" s="53" t="s">
        <v>28</v>
      </c>
      <c r="H78" s="119">
        <v>42739422</v>
      </c>
      <c r="I78" s="119">
        <v>42739422</v>
      </c>
      <c r="J78" s="52" t="s">
        <v>29</v>
      </c>
      <c r="K78" s="52" t="s">
        <v>30</v>
      </c>
      <c r="L78" s="54" t="s">
        <v>123</v>
      </c>
    </row>
    <row r="79" spans="2:12" ht="42.75">
      <c r="B79" s="128">
        <v>80111601</v>
      </c>
      <c r="C79" s="53" t="s">
        <v>254</v>
      </c>
      <c r="D79" s="90">
        <v>43466</v>
      </c>
      <c r="E79" s="53" t="s">
        <v>196</v>
      </c>
      <c r="F79" s="53" t="s">
        <v>27</v>
      </c>
      <c r="G79" s="53" t="s">
        <v>28</v>
      </c>
      <c r="H79" s="119">
        <v>30528135</v>
      </c>
      <c r="I79" s="119">
        <v>30528135</v>
      </c>
      <c r="J79" s="52" t="s">
        <v>29</v>
      </c>
      <c r="K79" s="52" t="s">
        <v>30</v>
      </c>
      <c r="L79" s="54" t="s">
        <v>123</v>
      </c>
    </row>
    <row r="80" spans="2:12" ht="42.75">
      <c r="B80" s="128">
        <v>80111601</v>
      </c>
      <c r="C80" s="53" t="s">
        <v>259</v>
      </c>
      <c r="D80" s="90">
        <v>43466</v>
      </c>
      <c r="E80" s="53" t="s">
        <v>196</v>
      </c>
      <c r="F80" s="53" t="s">
        <v>27</v>
      </c>
      <c r="G80" s="53" t="s">
        <v>28</v>
      </c>
      <c r="H80" s="119">
        <v>67161908</v>
      </c>
      <c r="I80" s="119">
        <v>67161908</v>
      </c>
      <c r="J80" s="52" t="s">
        <v>29</v>
      </c>
      <c r="K80" s="52" t="s">
        <v>30</v>
      </c>
      <c r="L80" s="54" t="s">
        <v>123</v>
      </c>
    </row>
    <row r="81" spans="2:12" ht="42.75">
      <c r="B81" s="128">
        <v>80111601</v>
      </c>
      <c r="C81" s="53" t="s">
        <v>267</v>
      </c>
      <c r="D81" s="90">
        <v>43466</v>
      </c>
      <c r="E81" s="53" t="s">
        <v>72</v>
      </c>
      <c r="F81" s="53" t="s">
        <v>27</v>
      </c>
      <c r="G81" s="53" t="s">
        <v>28</v>
      </c>
      <c r="H81" s="119">
        <v>213696945</v>
      </c>
      <c r="I81" s="119">
        <v>213696945</v>
      </c>
      <c r="J81" s="52" t="s">
        <v>29</v>
      </c>
      <c r="K81" s="52" t="s">
        <v>30</v>
      </c>
      <c r="L81" s="54" t="s">
        <v>121</v>
      </c>
    </row>
    <row r="82" spans="2:12" ht="39.75" customHeight="1">
      <c r="B82" s="128">
        <v>80111601</v>
      </c>
      <c r="C82" s="55" t="s">
        <v>256</v>
      </c>
      <c r="D82" s="90">
        <v>43466</v>
      </c>
      <c r="E82" s="53" t="s">
        <v>72</v>
      </c>
      <c r="F82" s="53" t="s">
        <v>27</v>
      </c>
      <c r="G82" s="53" t="s">
        <v>28</v>
      </c>
      <c r="H82" s="119">
        <v>30528135</v>
      </c>
      <c r="I82" s="119">
        <v>30528135</v>
      </c>
      <c r="J82" s="52" t="s">
        <v>29</v>
      </c>
      <c r="K82" s="52" t="s">
        <v>30</v>
      </c>
      <c r="L82" s="54" t="s">
        <v>123</v>
      </c>
    </row>
    <row r="83" spans="2:12" ht="42.75">
      <c r="B83" s="128">
        <v>80111601</v>
      </c>
      <c r="C83" s="55" t="s">
        <v>255</v>
      </c>
      <c r="D83" s="90">
        <v>43466</v>
      </c>
      <c r="E83" s="53" t="s">
        <v>72</v>
      </c>
      <c r="F83" s="53" t="s">
        <v>27</v>
      </c>
      <c r="G83" s="53" t="s">
        <v>28</v>
      </c>
      <c r="H83" s="119">
        <v>21369711</v>
      </c>
      <c r="I83" s="119">
        <v>21369711</v>
      </c>
      <c r="J83" s="52" t="s">
        <v>29</v>
      </c>
      <c r="K83" s="52" t="s">
        <v>30</v>
      </c>
      <c r="L83" s="54" t="s">
        <v>123</v>
      </c>
    </row>
    <row r="84" spans="2:12" ht="71.25">
      <c r="B84" s="128">
        <v>85101500</v>
      </c>
      <c r="C84" s="53" t="s">
        <v>124</v>
      </c>
      <c r="D84" s="90">
        <v>43466</v>
      </c>
      <c r="E84" s="53" t="s">
        <v>32</v>
      </c>
      <c r="F84" s="53" t="s">
        <v>186</v>
      </c>
      <c r="G84" s="53" t="s">
        <v>187</v>
      </c>
      <c r="H84" s="119">
        <v>37580261138</v>
      </c>
      <c r="I84" s="119">
        <f aca="true" t="shared" si="0" ref="I84:I90">+H84</f>
        <v>37580261138</v>
      </c>
      <c r="J84" s="52" t="s">
        <v>29</v>
      </c>
      <c r="K84" s="52" t="s">
        <v>30</v>
      </c>
      <c r="L84" s="54" t="s">
        <v>125</v>
      </c>
    </row>
    <row r="85" spans="2:12" ht="28.5">
      <c r="B85" s="128">
        <v>80131502</v>
      </c>
      <c r="C85" s="55" t="s">
        <v>188</v>
      </c>
      <c r="D85" s="115">
        <v>43466</v>
      </c>
      <c r="E85" s="116" t="s">
        <v>32</v>
      </c>
      <c r="F85" s="116" t="s">
        <v>75</v>
      </c>
      <c r="G85" s="116" t="s">
        <v>126</v>
      </c>
      <c r="H85" s="120">
        <v>13800000</v>
      </c>
      <c r="I85" s="119">
        <f t="shared" si="0"/>
        <v>13800000</v>
      </c>
      <c r="J85" s="85" t="s">
        <v>29</v>
      </c>
      <c r="K85" s="98" t="s">
        <v>30</v>
      </c>
      <c r="L85" s="151" t="s">
        <v>127</v>
      </c>
    </row>
    <row r="86" spans="2:12" s="48" customFormat="1" ht="71.25">
      <c r="B86" s="128">
        <v>80101500</v>
      </c>
      <c r="C86" s="55" t="s">
        <v>189</v>
      </c>
      <c r="D86" s="115">
        <v>43497</v>
      </c>
      <c r="E86" s="116" t="s">
        <v>43</v>
      </c>
      <c r="F86" s="53" t="s">
        <v>190</v>
      </c>
      <c r="G86" s="53" t="s">
        <v>28</v>
      </c>
      <c r="H86" s="120">
        <v>40000000</v>
      </c>
      <c r="I86" s="120">
        <v>40000000</v>
      </c>
      <c r="J86" s="85" t="s">
        <v>29</v>
      </c>
      <c r="K86" s="98" t="s">
        <v>30</v>
      </c>
      <c r="L86" s="54" t="s">
        <v>191</v>
      </c>
    </row>
    <row r="87" spans="2:12" s="95" customFormat="1" ht="40.5" customHeight="1">
      <c r="B87" s="128">
        <v>80131502</v>
      </c>
      <c r="C87" s="55" t="s">
        <v>192</v>
      </c>
      <c r="D87" s="115">
        <v>43497</v>
      </c>
      <c r="E87" s="116" t="s">
        <v>32</v>
      </c>
      <c r="F87" s="116" t="s">
        <v>75</v>
      </c>
      <c r="G87" s="53" t="s">
        <v>28</v>
      </c>
      <c r="H87" s="120">
        <v>1000000</v>
      </c>
      <c r="I87" s="120">
        <v>1000000</v>
      </c>
      <c r="J87" s="85" t="s">
        <v>29</v>
      </c>
      <c r="K87" s="98" t="s">
        <v>30</v>
      </c>
      <c r="L87" s="54" t="s">
        <v>191</v>
      </c>
    </row>
    <row r="88" spans="2:12" s="95" customFormat="1" ht="91.5" customHeight="1">
      <c r="B88" s="128">
        <v>83112200</v>
      </c>
      <c r="C88" s="53" t="s">
        <v>193</v>
      </c>
      <c r="D88" s="90">
        <v>43497</v>
      </c>
      <c r="E88" s="53" t="s">
        <v>194</v>
      </c>
      <c r="F88" s="53" t="s">
        <v>149</v>
      </c>
      <c r="G88" s="53" t="s">
        <v>28</v>
      </c>
      <c r="H88" s="119">
        <v>20000000</v>
      </c>
      <c r="I88" s="119">
        <v>20000000</v>
      </c>
      <c r="J88" s="52" t="s">
        <v>29</v>
      </c>
      <c r="K88" s="99" t="s">
        <v>30</v>
      </c>
      <c r="L88" s="54" t="s">
        <v>191</v>
      </c>
    </row>
    <row r="89" spans="2:12" s="95" customFormat="1" ht="44.25" customHeight="1">
      <c r="B89" s="128" t="s">
        <v>481</v>
      </c>
      <c r="C89" s="53" t="s">
        <v>266</v>
      </c>
      <c r="D89" s="90">
        <v>43497</v>
      </c>
      <c r="E89" s="53" t="s">
        <v>41</v>
      </c>
      <c r="F89" s="53" t="s">
        <v>149</v>
      </c>
      <c r="G89" s="53" t="s">
        <v>28</v>
      </c>
      <c r="H89" s="119">
        <v>30000000</v>
      </c>
      <c r="I89" s="119">
        <v>30000000</v>
      </c>
      <c r="J89" s="52" t="s">
        <v>29</v>
      </c>
      <c r="K89" s="99" t="s">
        <v>30</v>
      </c>
      <c r="L89" s="54" t="s">
        <v>191</v>
      </c>
    </row>
    <row r="90" spans="2:12" s="95" customFormat="1" ht="54" customHeight="1">
      <c r="B90" s="128">
        <v>80101504</v>
      </c>
      <c r="C90" s="100" t="s">
        <v>195</v>
      </c>
      <c r="D90" s="117">
        <v>43466</v>
      </c>
      <c r="E90" s="79" t="s">
        <v>32</v>
      </c>
      <c r="F90" s="79" t="s">
        <v>27</v>
      </c>
      <c r="G90" s="53" t="s">
        <v>28</v>
      </c>
      <c r="H90" s="119">
        <v>22631863744</v>
      </c>
      <c r="I90" s="119">
        <f t="shared" si="0"/>
        <v>22631863744</v>
      </c>
      <c r="J90" s="52" t="s">
        <v>29</v>
      </c>
      <c r="K90" s="52" t="s">
        <v>30</v>
      </c>
      <c r="L90" s="54" t="s">
        <v>77</v>
      </c>
    </row>
    <row r="91" spans="2:44" ht="42.75">
      <c r="B91" s="29">
        <v>80111600</v>
      </c>
      <c r="C91" s="29" t="s">
        <v>197</v>
      </c>
      <c r="D91" s="152">
        <v>43466</v>
      </c>
      <c r="E91" s="29" t="s">
        <v>158</v>
      </c>
      <c r="F91" s="29" t="s">
        <v>260</v>
      </c>
      <c r="G91" s="29" t="s">
        <v>50</v>
      </c>
      <c r="H91" s="153">
        <v>91584405</v>
      </c>
      <c r="I91" s="153">
        <v>91584405</v>
      </c>
      <c r="J91" s="111" t="s">
        <v>29</v>
      </c>
      <c r="K91" s="111" t="s">
        <v>129</v>
      </c>
      <c r="L91" s="29" t="s">
        <v>198</v>
      </c>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row>
    <row r="92" spans="2:44" ht="42.75">
      <c r="B92" s="29">
        <v>80111600</v>
      </c>
      <c r="C92" s="29" t="s">
        <v>199</v>
      </c>
      <c r="D92" s="152">
        <v>43466</v>
      </c>
      <c r="E92" s="29" t="s">
        <v>158</v>
      </c>
      <c r="F92" s="29" t="s">
        <v>260</v>
      </c>
      <c r="G92" s="29" t="s">
        <v>50</v>
      </c>
      <c r="H92" s="153">
        <v>30528135</v>
      </c>
      <c r="I92" s="153">
        <v>30528135</v>
      </c>
      <c r="J92" s="111" t="s">
        <v>29</v>
      </c>
      <c r="K92" s="111" t="s">
        <v>129</v>
      </c>
      <c r="L92" s="29" t="s">
        <v>198</v>
      </c>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row>
    <row r="93" spans="2:44" ht="42.75">
      <c r="B93" s="29">
        <v>80111600</v>
      </c>
      <c r="C93" s="29" t="s">
        <v>200</v>
      </c>
      <c r="D93" s="152">
        <v>43466</v>
      </c>
      <c r="E93" s="29" t="s">
        <v>158</v>
      </c>
      <c r="F93" s="29" t="s">
        <v>260</v>
      </c>
      <c r="G93" s="29" t="s">
        <v>50</v>
      </c>
      <c r="H93" s="153">
        <v>30528135</v>
      </c>
      <c r="I93" s="153">
        <v>30528135</v>
      </c>
      <c r="J93" s="111" t="s">
        <v>29</v>
      </c>
      <c r="K93" s="111" t="s">
        <v>129</v>
      </c>
      <c r="L93" s="29" t="s">
        <v>198</v>
      </c>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row>
    <row r="94" spans="2:44" ht="42.75">
      <c r="B94" s="29">
        <v>80111500</v>
      </c>
      <c r="C94" s="29" t="s">
        <v>201</v>
      </c>
      <c r="D94" s="152">
        <v>43466</v>
      </c>
      <c r="E94" s="29" t="s">
        <v>158</v>
      </c>
      <c r="F94" s="29" t="s">
        <v>260</v>
      </c>
      <c r="G94" s="29" t="s">
        <v>50</v>
      </c>
      <c r="H94" s="153">
        <v>122112540</v>
      </c>
      <c r="I94" s="153">
        <v>122112540</v>
      </c>
      <c r="J94" s="111" t="s">
        <v>29</v>
      </c>
      <c r="K94" s="111" t="s">
        <v>129</v>
      </c>
      <c r="L94" s="29" t="s">
        <v>198</v>
      </c>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row>
    <row r="95" spans="2:44" ht="42.75">
      <c r="B95" s="29">
        <v>81102700</v>
      </c>
      <c r="C95" s="29" t="s">
        <v>202</v>
      </c>
      <c r="D95" s="152">
        <v>43466</v>
      </c>
      <c r="E95" s="29" t="s">
        <v>158</v>
      </c>
      <c r="F95" s="29" t="s">
        <v>260</v>
      </c>
      <c r="G95" s="29" t="s">
        <v>50</v>
      </c>
      <c r="H95" s="153">
        <v>30528135</v>
      </c>
      <c r="I95" s="153">
        <v>30528135</v>
      </c>
      <c r="J95" s="111" t="s">
        <v>29</v>
      </c>
      <c r="K95" s="111" t="s">
        <v>129</v>
      </c>
      <c r="L95" s="29" t="s">
        <v>198</v>
      </c>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row>
    <row r="96" spans="2:44" ht="42.75">
      <c r="B96" s="29">
        <v>85101705</v>
      </c>
      <c r="C96" s="29" t="s">
        <v>268</v>
      </c>
      <c r="D96" s="152">
        <v>43466</v>
      </c>
      <c r="E96" s="29" t="s">
        <v>158</v>
      </c>
      <c r="F96" s="29" t="s">
        <v>260</v>
      </c>
      <c r="G96" s="29" t="s">
        <v>50</v>
      </c>
      <c r="H96" s="153">
        <v>42739422</v>
      </c>
      <c r="I96" s="153">
        <v>42739422</v>
      </c>
      <c r="J96" s="111" t="s">
        <v>29</v>
      </c>
      <c r="K96" s="111" t="s">
        <v>129</v>
      </c>
      <c r="L96" s="29" t="s">
        <v>198</v>
      </c>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row>
    <row r="97" spans="2:44" ht="42.75">
      <c r="B97" s="29">
        <v>80111500</v>
      </c>
      <c r="C97" s="29" t="s">
        <v>203</v>
      </c>
      <c r="D97" s="152">
        <v>43466</v>
      </c>
      <c r="E97" s="29" t="s">
        <v>158</v>
      </c>
      <c r="F97" s="29" t="s">
        <v>260</v>
      </c>
      <c r="G97" s="29" t="s">
        <v>50</v>
      </c>
      <c r="H97" s="153">
        <v>122112540</v>
      </c>
      <c r="I97" s="153">
        <v>122112540</v>
      </c>
      <c r="J97" s="111" t="s">
        <v>29</v>
      </c>
      <c r="K97" s="111" t="s">
        <v>129</v>
      </c>
      <c r="L97" s="29" t="s">
        <v>198</v>
      </c>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row>
    <row r="98" spans="2:44" ht="60" customHeight="1">
      <c r="B98" s="29">
        <v>81112001</v>
      </c>
      <c r="C98" s="29" t="s">
        <v>204</v>
      </c>
      <c r="D98" s="152">
        <v>43466</v>
      </c>
      <c r="E98" s="29" t="s">
        <v>158</v>
      </c>
      <c r="F98" s="29" t="s">
        <v>260</v>
      </c>
      <c r="G98" s="29" t="s">
        <v>50</v>
      </c>
      <c r="H98" s="153">
        <v>61056270</v>
      </c>
      <c r="I98" s="153">
        <v>61056270</v>
      </c>
      <c r="J98" s="111" t="s">
        <v>29</v>
      </c>
      <c r="K98" s="111" t="s">
        <v>129</v>
      </c>
      <c r="L98" s="29" t="s">
        <v>205</v>
      </c>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row>
    <row r="99" spans="2:44" s="94" customFormat="1" ht="49.5" customHeight="1">
      <c r="B99" s="29">
        <v>81112001</v>
      </c>
      <c r="C99" s="29" t="s">
        <v>206</v>
      </c>
      <c r="D99" s="152">
        <v>43466</v>
      </c>
      <c r="E99" s="29" t="s">
        <v>158</v>
      </c>
      <c r="F99" s="29" t="s">
        <v>260</v>
      </c>
      <c r="G99" s="29" t="s">
        <v>50</v>
      </c>
      <c r="H99" s="153">
        <v>30528135</v>
      </c>
      <c r="I99" s="153">
        <v>30528135</v>
      </c>
      <c r="J99" s="111" t="s">
        <v>29</v>
      </c>
      <c r="K99" s="111" t="s">
        <v>129</v>
      </c>
      <c r="L99" s="29" t="s">
        <v>205</v>
      </c>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row>
    <row r="100" spans="2:44" ht="42.75">
      <c r="B100" s="28">
        <v>81112002</v>
      </c>
      <c r="C100" s="28" t="s">
        <v>155</v>
      </c>
      <c r="D100" s="152">
        <v>43466</v>
      </c>
      <c r="E100" s="29" t="s">
        <v>158</v>
      </c>
      <c r="F100" s="28" t="s">
        <v>260</v>
      </c>
      <c r="G100" s="28" t="s">
        <v>50</v>
      </c>
      <c r="H100" s="154">
        <v>20000000</v>
      </c>
      <c r="I100" s="155">
        <v>20000000</v>
      </c>
      <c r="J100" s="101" t="s">
        <v>29</v>
      </c>
      <c r="K100" s="101" t="s">
        <v>129</v>
      </c>
      <c r="L100" s="29" t="s">
        <v>205</v>
      </c>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row>
    <row r="101" spans="2:44" ht="42.75">
      <c r="B101" s="28">
        <v>81112009</v>
      </c>
      <c r="C101" s="28" t="s">
        <v>156</v>
      </c>
      <c r="D101" s="152">
        <v>43466</v>
      </c>
      <c r="E101" s="29" t="s">
        <v>158</v>
      </c>
      <c r="F101" s="27" t="s">
        <v>269</v>
      </c>
      <c r="G101" s="28" t="s">
        <v>50</v>
      </c>
      <c r="H101" s="154">
        <v>60000000</v>
      </c>
      <c r="I101" s="155">
        <v>60000000</v>
      </c>
      <c r="J101" s="101" t="s">
        <v>29</v>
      </c>
      <c r="K101" s="101" t="s">
        <v>129</v>
      </c>
      <c r="L101" s="29" t="s">
        <v>205</v>
      </c>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row>
    <row r="102" spans="2:44" s="94" customFormat="1" ht="42.75">
      <c r="B102" s="27">
        <v>43232801</v>
      </c>
      <c r="C102" s="28" t="s">
        <v>207</v>
      </c>
      <c r="D102" s="152">
        <v>43466</v>
      </c>
      <c r="E102" s="29" t="s">
        <v>158</v>
      </c>
      <c r="F102" s="27" t="s">
        <v>269</v>
      </c>
      <c r="G102" s="28" t="s">
        <v>50</v>
      </c>
      <c r="H102" s="154">
        <v>40000000</v>
      </c>
      <c r="I102" s="154">
        <v>40000000</v>
      </c>
      <c r="J102" s="101" t="s">
        <v>29</v>
      </c>
      <c r="K102" s="101" t="s">
        <v>129</v>
      </c>
      <c r="L102" s="29" t="s">
        <v>205</v>
      </c>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row>
    <row r="103" spans="2:44" ht="85.5">
      <c r="B103" s="28">
        <v>81112002</v>
      </c>
      <c r="C103" s="27" t="s">
        <v>240</v>
      </c>
      <c r="D103" s="152">
        <v>43466</v>
      </c>
      <c r="E103" s="29" t="s">
        <v>158</v>
      </c>
      <c r="F103" s="27" t="s">
        <v>229</v>
      </c>
      <c r="G103" s="28" t="s">
        <v>208</v>
      </c>
      <c r="H103" s="139">
        <v>401139894</v>
      </c>
      <c r="I103" s="139">
        <v>401139894</v>
      </c>
      <c r="J103" s="111" t="s">
        <v>29</v>
      </c>
      <c r="K103" s="111" t="s">
        <v>129</v>
      </c>
      <c r="L103" s="29" t="s">
        <v>209</v>
      </c>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row>
    <row r="104" spans="2:44" ht="85.5">
      <c r="B104" s="27">
        <v>43232801</v>
      </c>
      <c r="C104" s="28" t="s">
        <v>157</v>
      </c>
      <c r="D104" s="152">
        <v>43466</v>
      </c>
      <c r="E104" s="29" t="s">
        <v>158</v>
      </c>
      <c r="F104" s="28" t="s">
        <v>260</v>
      </c>
      <c r="G104" s="28" t="s">
        <v>50</v>
      </c>
      <c r="H104" s="154">
        <v>30000000</v>
      </c>
      <c r="I104" s="154">
        <v>30000000</v>
      </c>
      <c r="J104" s="111" t="s">
        <v>29</v>
      </c>
      <c r="K104" s="111" t="s">
        <v>129</v>
      </c>
      <c r="L104" s="29" t="s">
        <v>209</v>
      </c>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row>
    <row r="105" spans="2:44" ht="63.75">
      <c r="B105" s="28">
        <v>81112102</v>
      </c>
      <c r="C105" s="28" t="s">
        <v>154</v>
      </c>
      <c r="D105" s="152">
        <v>43466</v>
      </c>
      <c r="E105" s="29" t="s">
        <v>158</v>
      </c>
      <c r="F105" s="28" t="s">
        <v>40</v>
      </c>
      <c r="G105" s="28" t="s">
        <v>50</v>
      </c>
      <c r="H105" s="154">
        <v>180000000</v>
      </c>
      <c r="I105" s="154">
        <v>180000000</v>
      </c>
      <c r="J105" s="111" t="s">
        <v>29</v>
      </c>
      <c r="K105" s="111" t="s">
        <v>129</v>
      </c>
      <c r="L105" s="156" t="s">
        <v>210</v>
      </c>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row>
    <row r="106" spans="2:44" ht="28.5">
      <c r="B106" s="29">
        <v>81112102</v>
      </c>
      <c r="C106" s="29" t="s">
        <v>211</v>
      </c>
      <c r="D106" s="152">
        <v>43466</v>
      </c>
      <c r="E106" s="29" t="s">
        <v>158</v>
      </c>
      <c r="F106" s="29" t="s">
        <v>68</v>
      </c>
      <c r="G106" s="29" t="s">
        <v>50</v>
      </c>
      <c r="H106" s="154">
        <v>30000000</v>
      </c>
      <c r="I106" s="154">
        <v>30000000</v>
      </c>
      <c r="J106" s="111" t="s">
        <v>29</v>
      </c>
      <c r="K106" s="111" t="s">
        <v>129</v>
      </c>
      <c r="L106" s="28" t="s">
        <v>212</v>
      </c>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row>
    <row r="107" spans="2:44" ht="42.75">
      <c r="B107" s="29">
        <v>81112102</v>
      </c>
      <c r="C107" s="28" t="s">
        <v>273</v>
      </c>
      <c r="D107" s="152">
        <v>43466</v>
      </c>
      <c r="E107" s="29" t="s">
        <v>158</v>
      </c>
      <c r="F107" s="29" t="s">
        <v>128</v>
      </c>
      <c r="G107" s="29" t="s">
        <v>50</v>
      </c>
      <c r="H107" s="154">
        <v>80092000</v>
      </c>
      <c r="I107" s="154">
        <v>80092000</v>
      </c>
      <c r="J107" s="111" t="s">
        <v>29</v>
      </c>
      <c r="K107" s="111" t="s">
        <v>129</v>
      </c>
      <c r="L107" s="28" t="s">
        <v>212</v>
      </c>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row>
    <row r="108" spans="2:44" ht="28.5">
      <c r="B108" s="29">
        <v>81112103</v>
      </c>
      <c r="C108" s="29" t="s">
        <v>213</v>
      </c>
      <c r="D108" s="152">
        <v>43525</v>
      </c>
      <c r="E108" s="29" t="s">
        <v>261</v>
      </c>
      <c r="F108" s="29" t="s">
        <v>46</v>
      </c>
      <c r="G108" s="29" t="s">
        <v>50</v>
      </c>
      <c r="H108" s="153">
        <v>35000000</v>
      </c>
      <c r="I108" s="153">
        <v>35000000</v>
      </c>
      <c r="J108" s="111" t="s">
        <v>29</v>
      </c>
      <c r="K108" s="111" t="s">
        <v>129</v>
      </c>
      <c r="L108" s="28" t="s">
        <v>212</v>
      </c>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row>
    <row r="109" spans="2:44" ht="28.5">
      <c r="B109" s="27">
        <v>80101504</v>
      </c>
      <c r="C109" s="29" t="s">
        <v>214</v>
      </c>
      <c r="D109" s="152">
        <v>43617</v>
      </c>
      <c r="E109" s="29" t="s">
        <v>168</v>
      </c>
      <c r="F109" s="29" t="s">
        <v>111</v>
      </c>
      <c r="G109" s="29" t="s">
        <v>50</v>
      </c>
      <c r="H109" s="153">
        <v>18000000</v>
      </c>
      <c r="I109" s="153">
        <v>18000000</v>
      </c>
      <c r="J109" s="111" t="s">
        <v>29</v>
      </c>
      <c r="K109" s="111" t="s">
        <v>129</v>
      </c>
      <c r="L109" s="29" t="s">
        <v>215</v>
      </c>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row>
    <row r="110" spans="2:44" ht="42.75">
      <c r="B110" s="75">
        <v>80111601</v>
      </c>
      <c r="C110" s="76" t="s">
        <v>263</v>
      </c>
      <c r="D110" s="89">
        <v>43480</v>
      </c>
      <c r="E110" s="75" t="s">
        <v>270</v>
      </c>
      <c r="F110" s="75" t="s">
        <v>27</v>
      </c>
      <c r="G110" s="75" t="s">
        <v>28</v>
      </c>
      <c r="H110" s="129">
        <v>61056270</v>
      </c>
      <c r="I110" s="121">
        <v>61056270</v>
      </c>
      <c r="J110" s="74" t="s">
        <v>29</v>
      </c>
      <c r="K110" s="74" t="s">
        <v>30</v>
      </c>
      <c r="L110" s="118" t="s">
        <v>216</v>
      </c>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row>
    <row r="111" spans="2:44" ht="42" customHeight="1">
      <c r="B111" s="80">
        <v>80111601</v>
      </c>
      <c r="C111" s="81" t="s">
        <v>276</v>
      </c>
      <c r="D111" s="91">
        <v>43480</v>
      </c>
      <c r="E111" s="80" t="s">
        <v>270</v>
      </c>
      <c r="F111" s="80" t="s">
        <v>27</v>
      </c>
      <c r="G111" s="80" t="s">
        <v>28</v>
      </c>
      <c r="H111" s="135">
        <v>21369711</v>
      </c>
      <c r="I111" s="122">
        <v>21369711</v>
      </c>
      <c r="J111" s="82" t="s">
        <v>29</v>
      </c>
      <c r="K111" s="82" t="s">
        <v>30</v>
      </c>
      <c r="L111" s="83" t="s">
        <v>143</v>
      </c>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row>
    <row r="112" spans="1:44" ht="28.5">
      <c r="A112" s="29"/>
      <c r="B112" s="53">
        <v>80111601</v>
      </c>
      <c r="C112" s="55" t="s">
        <v>271</v>
      </c>
      <c r="D112" s="90">
        <v>43480</v>
      </c>
      <c r="E112" s="53" t="s">
        <v>270</v>
      </c>
      <c r="F112" s="53" t="s">
        <v>27</v>
      </c>
      <c r="G112" s="53" t="s">
        <v>28</v>
      </c>
      <c r="H112" s="120">
        <v>61056270</v>
      </c>
      <c r="I112" s="119">
        <v>61056270</v>
      </c>
      <c r="J112" s="52" t="s">
        <v>29</v>
      </c>
      <c r="K112" s="52" t="s">
        <v>30</v>
      </c>
      <c r="L112" s="54" t="s">
        <v>142</v>
      </c>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row>
    <row r="113" spans="1:44" ht="43.5" customHeight="1">
      <c r="A113" s="29"/>
      <c r="B113" s="53">
        <v>80111601</v>
      </c>
      <c r="C113" s="55" t="s">
        <v>272</v>
      </c>
      <c r="D113" s="90">
        <v>43480</v>
      </c>
      <c r="E113" s="53" t="s">
        <v>270</v>
      </c>
      <c r="F113" s="53" t="s">
        <v>27</v>
      </c>
      <c r="G113" s="53" t="s">
        <v>28</v>
      </c>
      <c r="H113" s="120">
        <v>65463750</v>
      </c>
      <c r="I113" s="119">
        <v>68310000</v>
      </c>
      <c r="J113" s="52" t="s">
        <v>29</v>
      </c>
      <c r="K113" s="52" t="s">
        <v>30</v>
      </c>
      <c r="L113" s="54" t="s">
        <v>141</v>
      </c>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row>
    <row r="114" spans="2:12" ht="24.75" customHeight="1">
      <c r="B114" s="157">
        <v>80111701</v>
      </c>
      <c r="C114" s="158" t="s">
        <v>278</v>
      </c>
      <c r="D114" s="159">
        <v>43497</v>
      </c>
      <c r="E114" s="112" t="s">
        <v>116</v>
      </c>
      <c r="F114" s="29" t="s">
        <v>27</v>
      </c>
      <c r="G114" s="111" t="s">
        <v>35</v>
      </c>
      <c r="H114" s="160">
        <v>31915780</v>
      </c>
      <c r="I114" s="160">
        <v>31915780</v>
      </c>
      <c r="J114" s="111" t="s">
        <v>279</v>
      </c>
      <c r="K114" s="111" t="s">
        <v>30</v>
      </c>
      <c r="L114" s="37" t="s">
        <v>110</v>
      </c>
    </row>
    <row r="115" spans="2:12" ht="85.5">
      <c r="B115" s="157">
        <v>80111701</v>
      </c>
      <c r="C115" s="158" t="s">
        <v>280</v>
      </c>
      <c r="D115" s="159">
        <v>43497</v>
      </c>
      <c r="E115" s="111" t="s">
        <v>281</v>
      </c>
      <c r="F115" s="29" t="s">
        <v>27</v>
      </c>
      <c r="G115" s="111" t="s">
        <v>35</v>
      </c>
      <c r="H115" s="160">
        <v>29140495</v>
      </c>
      <c r="I115" s="160">
        <v>29140495</v>
      </c>
      <c r="J115" s="111" t="s">
        <v>279</v>
      </c>
      <c r="K115" s="111" t="s">
        <v>30</v>
      </c>
      <c r="L115" s="37" t="s">
        <v>110</v>
      </c>
    </row>
    <row r="116" spans="2:12" ht="57">
      <c r="B116" s="157">
        <v>80111701</v>
      </c>
      <c r="C116" s="158" t="s">
        <v>282</v>
      </c>
      <c r="D116" s="159">
        <v>43132</v>
      </c>
      <c r="E116" s="111" t="s">
        <v>228</v>
      </c>
      <c r="F116" s="29" t="s">
        <v>27</v>
      </c>
      <c r="G116" s="111" t="s">
        <v>35</v>
      </c>
      <c r="H116" s="160">
        <v>29140495</v>
      </c>
      <c r="I116" s="161">
        <f>+H116</f>
        <v>29140495</v>
      </c>
      <c r="J116" s="111" t="s">
        <v>279</v>
      </c>
      <c r="K116" s="111" t="s">
        <v>30</v>
      </c>
      <c r="L116" s="37" t="s">
        <v>110</v>
      </c>
    </row>
    <row r="117" spans="2:12" ht="71.25">
      <c r="B117" s="162">
        <v>85101500</v>
      </c>
      <c r="C117" s="158" t="s">
        <v>217</v>
      </c>
      <c r="D117" s="159">
        <v>43497</v>
      </c>
      <c r="E117" s="111" t="s">
        <v>41</v>
      </c>
      <c r="F117" s="29" t="s">
        <v>27</v>
      </c>
      <c r="G117" s="111" t="s">
        <v>218</v>
      </c>
      <c r="H117" s="160">
        <v>140000000</v>
      </c>
      <c r="I117" s="160">
        <f>+H117</f>
        <v>140000000</v>
      </c>
      <c r="J117" s="111" t="s">
        <v>279</v>
      </c>
      <c r="K117" s="111" t="s">
        <v>30</v>
      </c>
      <c r="L117" s="37" t="s">
        <v>110</v>
      </c>
    </row>
    <row r="118" spans="2:12" ht="71.25">
      <c r="B118" s="128">
        <v>85101500</v>
      </c>
      <c r="C118" s="158" t="s">
        <v>219</v>
      </c>
      <c r="D118" s="159">
        <v>43497</v>
      </c>
      <c r="E118" s="111" t="s">
        <v>41</v>
      </c>
      <c r="F118" s="29" t="s">
        <v>27</v>
      </c>
      <c r="G118" s="111" t="s">
        <v>218</v>
      </c>
      <c r="H118" s="160">
        <v>40000000</v>
      </c>
      <c r="I118" s="160">
        <f>+H118</f>
        <v>40000000</v>
      </c>
      <c r="J118" s="111" t="s">
        <v>279</v>
      </c>
      <c r="K118" s="111" t="s">
        <v>30</v>
      </c>
      <c r="L118" s="37" t="s">
        <v>110</v>
      </c>
    </row>
    <row r="119" spans="2:12" ht="71.25">
      <c r="B119" s="128">
        <v>85101500</v>
      </c>
      <c r="C119" s="158" t="s">
        <v>220</v>
      </c>
      <c r="D119" s="159">
        <v>43497</v>
      </c>
      <c r="E119" s="111" t="s">
        <v>41</v>
      </c>
      <c r="F119" s="29" t="s">
        <v>27</v>
      </c>
      <c r="G119" s="111" t="s">
        <v>218</v>
      </c>
      <c r="H119" s="160">
        <v>50000000</v>
      </c>
      <c r="I119" s="160">
        <f>+H119</f>
        <v>50000000</v>
      </c>
      <c r="J119" s="111" t="s">
        <v>279</v>
      </c>
      <c r="K119" s="111" t="s">
        <v>30</v>
      </c>
      <c r="L119" s="37" t="s">
        <v>110</v>
      </c>
    </row>
    <row r="120" spans="2:12" ht="57">
      <c r="B120" s="163">
        <v>80111701</v>
      </c>
      <c r="C120" s="158" t="s">
        <v>462</v>
      </c>
      <c r="D120" s="159">
        <v>43497</v>
      </c>
      <c r="E120" s="111" t="s">
        <v>228</v>
      </c>
      <c r="F120" s="29" t="s">
        <v>27</v>
      </c>
      <c r="G120" s="111" t="s">
        <v>112</v>
      </c>
      <c r="H120" s="164">
        <v>29140495</v>
      </c>
      <c r="I120" s="164">
        <v>29140495</v>
      </c>
      <c r="J120" s="111" t="s">
        <v>29</v>
      </c>
      <c r="K120" s="111" t="s">
        <v>30</v>
      </c>
      <c r="L120" s="28" t="s">
        <v>221</v>
      </c>
    </row>
    <row r="121" spans="2:12" ht="71.25">
      <c r="B121" s="163">
        <v>80111701</v>
      </c>
      <c r="C121" s="158" t="s">
        <v>463</v>
      </c>
      <c r="D121" s="159">
        <v>43497</v>
      </c>
      <c r="E121" s="111" t="s">
        <v>228</v>
      </c>
      <c r="F121" s="29" t="s">
        <v>27</v>
      </c>
      <c r="G121" s="111" t="s">
        <v>112</v>
      </c>
      <c r="H121" s="164">
        <v>29140495</v>
      </c>
      <c r="I121" s="164">
        <v>29140495</v>
      </c>
      <c r="J121" s="111" t="s">
        <v>29</v>
      </c>
      <c r="K121" s="111" t="s">
        <v>30</v>
      </c>
      <c r="L121" s="28" t="s">
        <v>221</v>
      </c>
    </row>
    <row r="122" spans="2:12" ht="57">
      <c r="B122" s="163">
        <v>80111701</v>
      </c>
      <c r="C122" s="158" t="s">
        <v>464</v>
      </c>
      <c r="D122" s="159">
        <v>43497</v>
      </c>
      <c r="E122" s="111" t="s">
        <v>228</v>
      </c>
      <c r="F122" s="29" t="s">
        <v>27</v>
      </c>
      <c r="G122" s="111" t="s">
        <v>112</v>
      </c>
      <c r="H122" s="164">
        <v>29140495</v>
      </c>
      <c r="I122" s="164">
        <v>29140495</v>
      </c>
      <c r="J122" s="111" t="s">
        <v>29</v>
      </c>
      <c r="K122" s="111" t="s">
        <v>30</v>
      </c>
      <c r="L122" s="28" t="s">
        <v>221</v>
      </c>
    </row>
    <row r="123" spans="2:12" ht="57">
      <c r="B123" s="163">
        <v>80111701</v>
      </c>
      <c r="C123" s="158" t="s">
        <v>465</v>
      </c>
      <c r="D123" s="159">
        <v>43497</v>
      </c>
      <c r="E123" s="111" t="s">
        <v>228</v>
      </c>
      <c r="F123" s="29" t="s">
        <v>27</v>
      </c>
      <c r="G123" s="111" t="s">
        <v>112</v>
      </c>
      <c r="H123" s="164">
        <v>29140495</v>
      </c>
      <c r="I123" s="164">
        <v>29140495</v>
      </c>
      <c r="J123" s="111" t="s">
        <v>29</v>
      </c>
      <c r="K123" s="111" t="s">
        <v>30</v>
      </c>
      <c r="L123" s="28" t="s">
        <v>221</v>
      </c>
    </row>
    <row r="124" spans="2:12" ht="57">
      <c r="B124" s="163">
        <v>80111701</v>
      </c>
      <c r="C124" s="158" t="s">
        <v>466</v>
      </c>
      <c r="D124" s="159">
        <v>43497</v>
      </c>
      <c r="E124" s="111" t="s">
        <v>228</v>
      </c>
      <c r="F124" s="29" t="s">
        <v>27</v>
      </c>
      <c r="G124" s="111" t="s">
        <v>112</v>
      </c>
      <c r="H124" s="164">
        <v>29140495</v>
      </c>
      <c r="I124" s="164">
        <v>29140495</v>
      </c>
      <c r="J124" s="111" t="s">
        <v>29</v>
      </c>
      <c r="K124" s="111" t="s">
        <v>30</v>
      </c>
      <c r="L124" s="28" t="s">
        <v>221</v>
      </c>
    </row>
    <row r="125" spans="2:12" ht="42.75">
      <c r="B125" s="28">
        <v>70122006</v>
      </c>
      <c r="C125" s="28" t="s">
        <v>283</v>
      </c>
      <c r="D125" s="165">
        <v>43525</v>
      </c>
      <c r="E125" s="101" t="s">
        <v>43</v>
      </c>
      <c r="F125" s="166" t="s">
        <v>40</v>
      </c>
      <c r="G125" s="101" t="s">
        <v>35</v>
      </c>
      <c r="H125" s="160">
        <v>20000000</v>
      </c>
      <c r="I125" s="154">
        <v>20000000</v>
      </c>
      <c r="J125" s="111" t="s">
        <v>29</v>
      </c>
      <c r="K125" s="111" t="s">
        <v>30</v>
      </c>
      <c r="L125" s="28" t="s">
        <v>161</v>
      </c>
    </row>
    <row r="126" spans="2:12" ht="42.75">
      <c r="B126" s="28">
        <v>81111700</v>
      </c>
      <c r="C126" s="28" t="s">
        <v>284</v>
      </c>
      <c r="D126" s="165">
        <v>43525</v>
      </c>
      <c r="E126" s="101" t="s">
        <v>43</v>
      </c>
      <c r="F126" s="166" t="s">
        <v>162</v>
      </c>
      <c r="G126" s="101" t="s">
        <v>35</v>
      </c>
      <c r="H126" s="160">
        <v>4000000</v>
      </c>
      <c r="I126" s="154">
        <v>4000000</v>
      </c>
      <c r="J126" s="111" t="s">
        <v>29</v>
      </c>
      <c r="K126" s="111" t="s">
        <v>30</v>
      </c>
      <c r="L126" s="28" t="s">
        <v>161</v>
      </c>
    </row>
    <row r="127" spans="2:12" ht="327.75">
      <c r="B127" s="167" t="s">
        <v>482</v>
      </c>
      <c r="C127" s="125" t="s">
        <v>174</v>
      </c>
      <c r="D127" s="165">
        <v>43525</v>
      </c>
      <c r="E127" s="124" t="s">
        <v>43</v>
      </c>
      <c r="F127" s="166" t="s">
        <v>40</v>
      </c>
      <c r="G127" s="124" t="s">
        <v>35</v>
      </c>
      <c r="H127" s="160">
        <v>2000000</v>
      </c>
      <c r="I127" s="154">
        <v>2000000</v>
      </c>
      <c r="J127" s="101" t="s">
        <v>29</v>
      </c>
      <c r="K127" s="101" t="s">
        <v>30</v>
      </c>
      <c r="L127" s="125" t="s">
        <v>113</v>
      </c>
    </row>
    <row r="128" spans="2:12" ht="327.75">
      <c r="B128" s="167" t="s">
        <v>483</v>
      </c>
      <c r="C128" s="27" t="s">
        <v>114</v>
      </c>
      <c r="D128" s="165">
        <v>43525</v>
      </c>
      <c r="E128" s="124" t="s">
        <v>43</v>
      </c>
      <c r="F128" s="166" t="s">
        <v>164</v>
      </c>
      <c r="G128" s="124" t="s">
        <v>35</v>
      </c>
      <c r="H128" s="168">
        <v>12000000</v>
      </c>
      <c r="I128" s="169">
        <v>12000000</v>
      </c>
      <c r="J128" s="101" t="s">
        <v>29</v>
      </c>
      <c r="K128" s="101" t="s">
        <v>30</v>
      </c>
      <c r="L128" s="125" t="s">
        <v>113</v>
      </c>
    </row>
    <row r="129" spans="2:12" ht="57">
      <c r="B129" s="27">
        <v>60106206</v>
      </c>
      <c r="C129" s="158" t="s">
        <v>165</v>
      </c>
      <c r="D129" s="165">
        <v>43525</v>
      </c>
      <c r="E129" s="124" t="s">
        <v>43</v>
      </c>
      <c r="F129" s="166" t="s">
        <v>164</v>
      </c>
      <c r="G129" s="111" t="s">
        <v>112</v>
      </c>
      <c r="H129" s="161">
        <v>5000000</v>
      </c>
      <c r="I129" s="170">
        <v>5000000</v>
      </c>
      <c r="J129" s="101" t="s">
        <v>29</v>
      </c>
      <c r="K129" s="101" t="s">
        <v>30</v>
      </c>
      <c r="L129" s="37" t="s">
        <v>166</v>
      </c>
    </row>
    <row r="130" spans="2:12" ht="71.25">
      <c r="B130" s="27">
        <v>81111500</v>
      </c>
      <c r="C130" s="158" t="s">
        <v>167</v>
      </c>
      <c r="D130" s="165">
        <v>43525</v>
      </c>
      <c r="E130" s="124" t="s">
        <v>43</v>
      </c>
      <c r="F130" s="166" t="s">
        <v>164</v>
      </c>
      <c r="G130" s="111" t="s">
        <v>112</v>
      </c>
      <c r="H130" s="161">
        <v>10000000</v>
      </c>
      <c r="I130" s="170">
        <v>10000000</v>
      </c>
      <c r="J130" s="101" t="s">
        <v>29</v>
      </c>
      <c r="K130" s="101" t="s">
        <v>30</v>
      </c>
      <c r="L130" s="37" t="s">
        <v>166</v>
      </c>
    </row>
    <row r="131" spans="2:12" ht="42.75">
      <c r="B131" s="28">
        <v>60106206</v>
      </c>
      <c r="C131" s="107" t="s">
        <v>115</v>
      </c>
      <c r="D131" s="165">
        <v>43525</v>
      </c>
      <c r="E131" s="101" t="s">
        <v>43</v>
      </c>
      <c r="F131" s="125" t="s">
        <v>111</v>
      </c>
      <c r="G131" s="101" t="s">
        <v>35</v>
      </c>
      <c r="H131" s="171">
        <v>2000000</v>
      </c>
      <c r="I131" s="172">
        <v>2000000</v>
      </c>
      <c r="J131" s="101" t="s">
        <v>29</v>
      </c>
      <c r="K131" s="101" t="s">
        <v>30</v>
      </c>
      <c r="L131" s="37" t="s">
        <v>113</v>
      </c>
    </row>
    <row r="132" spans="2:12" ht="71.25">
      <c r="B132" s="173" t="s">
        <v>484</v>
      </c>
      <c r="C132" s="174" t="s">
        <v>222</v>
      </c>
      <c r="D132" s="175">
        <v>43539</v>
      </c>
      <c r="E132" s="173" t="s">
        <v>43</v>
      </c>
      <c r="F132" s="55" t="s">
        <v>73</v>
      </c>
      <c r="G132" s="173" t="s">
        <v>35</v>
      </c>
      <c r="H132" s="176">
        <v>17151501</v>
      </c>
      <c r="I132" s="177">
        <v>17151501</v>
      </c>
      <c r="J132" s="103" t="s">
        <v>29</v>
      </c>
      <c r="K132" s="103" t="s">
        <v>30</v>
      </c>
      <c r="L132" s="166" t="s">
        <v>223</v>
      </c>
    </row>
    <row r="133" spans="2:12" ht="85.5">
      <c r="B133" s="28">
        <v>70122006</v>
      </c>
      <c r="C133" s="178" t="s">
        <v>224</v>
      </c>
      <c r="D133" s="159">
        <v>43525</v>
      </c>
      <c r="E133" s="111" t="s">
        <v>41</v>
      </c>
      <c r="F133" s="29" t="s">
        <v>27</v>
      </c>
      <c r="G133" s="111" t="s">
        <v>218</v>
      </c>
      <c r="H133" s="164">
        <f>120000000-30528137</f>
        <v>89471863</v>
      </c>
      <c r="I133" s="164">
        <f>120000000-30528137</f>
        <v>89471863</v>
      </c>
      <c r="J133" s="103" t="s">
        <v>225</v>
      </c>
      <c r="K133" s="103" t="s">
        <v>30</v>
      </c>
      <c r="L133" s="28" t="s">
        <v>163</v>
      </c>
    </row>
    <row r="134" spans="2:12" ht="71.25">
      <c r="B134" s="163">
        <v>80111701</v>
      </c>
      <c r="C134" s="158" t="s">
        <v>467</v>
      </c>
      <c r="D134" s="159">
        <v>43497</v>
      </c>
      <c r="E134" s="111" t="s">
        <v>34</v>
      </c>
      <c r="F134" s="29" t="s">
        <v>27</v>
      </c>
      <c r="G134" s="111" t="s">
        <v>227</v>
      </c>
      <c r="H134" s="164">
        <v>30528137</v>
      </c>
      <c r="I134" s="164">
        <v>30528137</v>
      </c>
      <c r="J134" s="111" t="s">
        <v>29</v>
      </c>
      <c r="K134" s="111" t="s">
        <v>30</v>
      </c>
      <c r="L134" s="28" t="s">
        <v>221</v>
      </c>
    </row>
    <row r="135" spans="2:12" ht="42.75">
      <c r="B135" s="128">
        <v>85101500</v>
      </c>
      <c r="C135" s="178" t="s">
        <v>226</v>
      </c>
      <c r="D135" s="159">
        <v>43525</v>
      </c>
      <c r="E135" s="111" t="s">
        <v>41</v>
      </c>
      <c r="F135" s="29" t="s">
        <v>27</v>
      </c>
      <c r="G135" s="111" t="s">
        <v>218</v>
      </c>
      <c r="H135" s="164">
        <v>80000000</v>
      </c>
      <c r="I135" s="164">
        <v>80000000</v>
      </c>
      <c r="J135" s="103" t="s">
        <v>225</v>
      </c>
      <c r="K135" s="103" t="s">
        <v>30</v>
      </c>
      <c r="L135" s="28" t="s">
        <v>221</v>
      </c>
    </row>
    <row r="136" spans="2:12" ht="99.75">
      <c r="B136" s="157">
        <v>80111701</v>
      </c>
      <c r="C136" s="29" t="s">
        <v>285</v>
      </c>
      <c r="D136" s="159">
        <v>43497</v>
      </c>
      <c r="E136" s="111" t="s">
        <v>281</v>
      </c>
      <c r="F136" s="29" t="s">
        <v>27</v>
      </c>
      <c r="G136" s="111" t="s">
        <v>35</v>
      </c>
      <c r="H136" s="164">
        <v>29140495</v>
      </c>
      <c r="I136" s="164">
        <v>29140495</v>
      </c>
      <c r="J136" s="111" t="s">
        <v>279</v>
      </c>
      <c r="K136" s="111" t="s">
        <v>30</v>
      </c>
      <c r="L136" s="37" t="s">
        <v>286</v>
      </c>
    </row>
    <row r="137" spans="2:12" ht="57">
      <c r="B137" s="157">
        <v>80111701</v>
      </c>
      <c r="C137" s="180" t="s">
        <v>287</v>
      </c>
      <c r="D137" s="181">
        <v>43497</v>
      </c>
      <c r="E137" s="112" t="s">
        <v>228</v>
      </c>
      <c r="F137" s="180" t="s">
        <v>27</v>
      </c>
      <c r="G137" s="112" t="s">
        <v>35</v>
      </c>
      <c r="H137" s="171">
        <v>20398362</v>
      </c>
      <c r="I137" s="171">
        <v>20398362</v>
      </c>
      <c r="J137" s="112" t="s">
        <v>279</v>
      </c>
      <c r="K137" s="112" t="s">
        <v>30</v>
      </c>
      <c r="L137" s="59" t="s">
        <v>286</v>
      </c>
    </row>
    <row r="138" spans="2:12" ht="71.25">
      <c r="B138" s="157">
        <v>80111701</v>
      </c>
      <c r="C138" s="29" t="s">
        <v>288</v>
      </c>
      <c r="D138" s="159">
        <v>43497</v>
      </c>
      <c r="E138" s="112" t="s">
        <v>228</v>
      </c>
      <c r="F138" s="29" t="s">
        <v>27</v>
      </c>
      <c r="G138" s="111" t="s">
        <v>35</v>
      </c>
      <c r="H138" s="164">
        <v>29140495</v>
      </c>
      <c r="I138" s="164">
        <v>29140495</v>
      </c>
      <c r="J138" s="111" t="s">
        <v>279</v>
      </c>
      <c r="K138" s="111" t="s">
        <v>30</v>
      </c>
      <c r="L138" s="37" t="s">
        <v>286</v>
      </c>
    </row>
    <row r="139" spans="2:12" ht="71.25">
      <c r="B139" s="157">
        <v>80111701</v>
      </c>
      <c r="C139" s="29" t="s">
        <v>289</v>
      </c>
      <c r="D139" s="159">
        <v>43497</v>
      </c>
      <c r="E139" s="112" t="s">
        <v>228</v>
      </c>
      <c r="F139" s="29" t="s">
        <v>27</v>
      </c>
      <c r="G139" s="111" t="s">
        <v>35</v>
      </c>
      <c r="H139" s="164">
        <v>29140495</v>
      </c>
      <c r="I139" s="164">
        <f>+H139</f>
        <v>29140495</v>
      </c>
      <c r="J139" s="111" t="s">
        <v>279</v>
      </c>
      <c r="K139" s="111" t="s">
        <v>30</v>
      </c>
      <c r="L139" s="37" t="s">
        <v>286</v>
      </c>
    </row>
    <row r="140" spans="2:12" ht="57">
      <c r="B140" s="128">
        <v>85101500</v>
      </c>
      <c r="C140" s="29" t="s">
        <v>290</v>
      </c>
      <c r="D140" s="159">
        <v>43497</v>
      </c>
      <c r="E140" s="111" t="s">
        <v>41</v>
      </c>
      <c r="F140" s="29" t="s">
        <v>27</v>
      </c>
      <c r="G140" s="111" t="s">
        <v>35</v>
      </c>
      <c r="H140" s="160">
        <v>200000000</v>
      </c>
      <c r="I140" s="160">
        <f>+H140</f>
        <v>200000000</v>
      </c>
      <c r="J140" s="111" t="s">
        <v>279</v>
      </c>
      <c r="K140" s="111" t="s">
        <v>30</v>
      </c>
      <c r="L140" s="37" t="s">
        <v>286</v>
      </c>
    </row>
    <row r="141" spans="2:12" ht="71.25">
      <c r="B141" s="157">
        <v>80111701</v>
      </c>
      <c r="C141" s="158" t="s">
        <v>291</v>
      </c>
      <c r="D141" s="181">
        <v>43480</v>
      </c>
      <c r="E141" s="112" t="s">
        <v>228</v>
      </c>
      <c r="F141" s="29" t="s">
        <v>27</v>
      </c>
      <c r="G141" s="111" t="s">
        <v>35</v>
      </c>
      <c r="H141" s="164">
        <v>29140495</v>
      </c>
      <c r="I141" s="161">
        <f>(H141)</f>
        <v>29140495</v>
      </c>
      <c r="J141" s="111" t="s">
        <v>279</v>
      </c>
      <c r="K141" s="111" t="s">
        <v>30</v>
      </c>
      <c r="L141" s="29" t="s">
        <v>292</v>
      </c>
    </row>
    <row r="142" spans="2:12" ht="71.25">
      <c r="B142" s="157">
        <v>80111701</v>
      </c>
      <c r="C142" s="158" t="s">
        <v>293</v>
      </c>
      <c r="D142" s="181">
        <v>43480</v>
      </c>
      <c r="E142" s="112" t="s">
        <v>228</v>
      </c>
      <c r="F142" s="29" t="s">
        <v>27</v>
      </c>
      <c r="G142" s="111" t="s">
        <v>35</v>
      </c>
      <c r="H142" s="164">
        <v>29140495</v>
      </c>
      <c r="I142" s="161">
        <f>(H142)</f>
        <v>29140495</v>
      </c>
      <c r="J142" s="111" t="s">
        <v>279</v>
      </c>
      <c r="K142" s="111" t="s">
        <v>30</v>
      </c>
      <c r="L142" s="29" t="s">
        <v>292</v>
      </c>
    </row>
    <row r="143" spans="2:12" ht="71.25">
      <c r="B143" s="157">
        <v>80111701</v>
      </c>
      <c r="C143" s="158" t="s">
        <v>294</v>
      </c>
      <c r="D143" s="181">
        <v>43480</v>
      </c>
      <c r="E143" s="112" t="s">
        <v>228</v>
      </c>
      <c r="F143" s="29" t="s">
        <v>27</v>
      </c>
      <c r="G143" s="111" t="s">
        <v>35</v>
      </c>
      <c r="H143" s="183">
        <v>20398363</v>
      </c>
      <c r="I143" s="183">
        <v>20398363</v>
      </c>
      <c r="J143" s="111" t="s">
        <v>279</v>
      </c>
      <c r="K143" s="111" t="s">
        <v>30</v>
      </c>
      <c r="L143" s="29" t="s">
        <v>292</v>
      </c>
    </row>
    <row r="144" spans="2:12" ht="85.5">
      <c r="B144" s="128">
        <v>85101500</v>
      </c>
      <c r="C144" s="158" t="s">
        <v>295</v>
      </c>
      <c r="D144" s="184">
        <v>43647</v>
      </c>
      <c r="E144" s="111" t="s">
        <v>43</v>
      </c>
      <c r="F144" s="163" t="s">
        <v>27</v>
      </c>
      <c r="G144" s="103" t="s">
        <v>218</v>
      </c>
      <c r="H144" s="161">
        <v>500000000</v>
      </c>
      <c r="I144" s="161">
        <f>H144</f>
        <v>500000000</v>
      </c>
      <c r="J144" s="111" t="s">
        <v>279</v>
      </c>
      <c r="K144" s="111" t="s">
        <v>30</v>
      </c>
      <c r="L144" s="29" t="s">
        <v>292</v>
      </c>
    </row>
    <row r="145" spans="2:12" ht="28.5">
      <c r="B145" s="29">
        <v>80161501</v>
      </c>
      <c r="C145" s="29" t="s">
        <v>296</v>
      </c>
      <c r="D145" s="185">
        <v>43497</v>
      </c>
      <c r="E145" s="112" t="s">
        <v>228</v>
      </c>
      <c r="F145" s="29" t="s">
        <v>27</v>
      </c>
      <c r="G145" s="111" t="s">
        <v>35</v>
      </c>
      <c r="H145" s="186">
        <v>29140495</v>
      </c>
      <c r="I145" s="186">
        <v>29140495</v>
      </c>
      <c r="J145" s="111" t="s">
        <v>29</v>
      </c>
      <c r="K145" s="111" t="s">
        <v>29</v>
      </c>
      <c r="L145" s="29" t="s">
        <v>297</v>
      </c>
    </row>
    <row r="146" spans="2:12" ht="28.5">
      <c r="B146" s="29">
        <v>80161501</v>
      </c>
      <c r="C146" s="29" t="s">
        <v>298</v>
      </c>
      <c r="D146" s="185">
        <v>43497</v>
      </c>
      <c r="E146" s="112" t="s">
        <v>228</v>
      </c>
      <c r="F146" s="29" t="s">
        <v>27</v>
      </c>
      <c r="G146" s="111" t="s">
        <v>35</v>
      </c>
      <c r="H146" s="164">
        <v>29140495</v>
      </c>
      <c r="I146" s="187">
        <f>H146</f>
        <v>29140495</v>
      </c>
      <c r="J146" s="111" t="s">
        <v>29</v>
      </c>
      <c r="K146" s="111" t="s">
        <v>29</v>
      </c>
      <c r="L146" s="29" t="s">
        <v>297</v>
      </c>
    </row>
    <row r="147" spans="2:12" ht="28.5">
      <c r="B147" s="180">
        <v>80161501</v>
      </c>
      <c r="C147" s="180" t="s">
        <v>299</v>
      </c>
      <c r="D147" s="188">
        <v>43498</v>
      </c>
      <c r="E147" s="112" t="s">
        <v>228</v>
      </c>
      <c r="F147" s="180" t="s">
        <v>27</v>
      </c>
      <c r="G147" s="112" t="s">
        <v>35</v>
      </c>
      <c r="H147" s="189">
        <v>20398363</v>
      </c>
      <c r="I147" s="189">
        <f>H147</f>
        <v>20398363</v>
      </c>
      <c r="J147" s="112" t="s">
        <v>29</v>
      </c>
      <c r="K147" s="112" t="s">
        <v>29</v>
      </c>
      <c r="L147" s="180" t="s">
        <v>297</v>
      </c>
    </row>
    <row r="148" spans="2:12" ht="28.5">
      <c r="B148" s="29">
        <v>80161501</v>
      </c>
      <c r="C148" s="29" t="s">
        <v>300</v>
      </c>
      <c r="D148" s="185">
        <v>43497</v>
      </c>
      <c r="E148" s="112" t="s">
        <v>228</v>
      </c>
      <c r="F148" s="29" t="s">
        <v>27</v>
      </c>
      <c r="G148" s="111" t="s">
        <v>35</v>
      </c>
      <c r="H148" s="164">
        <v>29140495</v>
      </c>
      <c r="I148" s="187">
        <f>H148</f>
        <v>29140495</v>
      </c>
      <c r="J148" s="111" t="s">
        <v>29</v>
      </c>
      <c r="K148" s="111" t="s">
        <v>29</v>
      </c>
      <c r="L148" s="29" t="s">
        <v>297</v>
      </c>
    </row>
    <row r="149" spans="2:12" ht="28.5">
      <c r="B149" s="29">
        <v>80161501</v>
      </c>
      <c r="C149" s="29" t="s">
        <v>301</v>
      </c>
      <c r="D149" s="185">
        <v>43497</v>
      </c>
      <c r="E149" s="112" t="s">
        <v>41</v>
      </c>
      <c r="F149" s="29" t="s">
        <v>27</v>
      </c>
      <c r="G149" s="111" t="s">
        <v>35</v>
      </c>
      <c r="H149" s="187">
        <f>10000000</f>
        <v>10000000</v>
      </c>
      <c r="I149" s="187">
        <f>H149</f>
        <v>10000000</v>
      </c>
      <c r="J149" s="111" t="s">
        <v>29</v>
      </c>
      <c r="K149" s="111" t="s">
        <v>29</v>
      </c>
      <c r="L149" s="29" t="s">
        <v>297</v>
      </c>
    </row>
    <row r="150" spans="2:12" ht="42.75">
      <c r="B150" s="264">
        <v>80111600</v>
      </c>
      <c r="C150" s="190" t="s">
        <v>302</v>
      </c>
      <c r="D150" s="185">
        <v>43497</v>
      </c>
      <c r="E150" s="111" t="s">
        <v>41</v>
      </c>
      <c r="F150" s="29" t="s">
        <v>27</v>
      </c>
      <c r="G150" s="111" t="s">
        <v>303</v>
      </c>
      <c r="H150" s="187">
        <f>80000000</f>
        <v>80000000</v>
      </c>
      <c r="I150" s="187">
        <f aca="true" t="shared" si="1" ref="I150:I155">H150</f>
        <v>80000000</v>
      </c>
      <c r="J150" s="111" t="s">
        <v>29</v>
      </c>
      <c r="K150" s="111" t="s">
        <v>29</v>
      </c>
      <c r="L150" s="29" t="s">
        <v>297</v>
      </c>
    </row>
    <row r="151" spans="2:12" ht="57">
      <c r="B151" s="163">
        <v>80111600</v>
      </c>
      <c r="C151" s="190" t="s">
        <v>304</v>
      </c>
      <c r="D151" s="185">
        <v>43497</v>
      </c>
      <c r="E151" s="111" t="s">
        <v>41</v>
      </c>
      <c r="F151" s="29" t="s">
        <v>27</v>
      </c>
      <c r="G151" s="111" t="s">
        <v>303</v>
      </c>
      <c r="H151" s="187">
        <f>50000000</f>
        <v>50000000</v>
      </c>
      <c r="I151" s="187">
        <f t="shared" si="1"/>
        <v>50000000</v>
      </c>
      <c r="J151" s="111" t="s">
        <v>29</v>
      </c>
      <c r="K151" s="111" t="s">
        <v>29</v>
      </c>
      <c r="L151" s="29" t="s">
        <v>297</v>
      </c>
    </row>
    <row r="152" spans="2:12" ht="57">
      <c r="B152" s="264">
        <v>80111700</v>
      </c>
      <c r="C152" s="190" t="s">
        <v>305</v>
      </c>
      <c r="D152" s="185">
        <v>43497</v>
      </c>
      <c r="E152" s="111" t="s">
        <v>41</v>
      </c>
      <c r="F152" s="29" t="s">
        <v>27</v>
      </c>
      <c r="G152" s="111" t="s">
        <v>303</v>
      </c>
      <c r="H152" s="187">
        <f>40000000</f>
        <v>40000000</v>
      </c>
      <c r="I152" s="187">
        <f t="shared" si="1"/>
        <v>40000000</v>
      </c>
      <c r="J152" s="111" t="s">
        <v>29</v>
      </c>
      <c r="K152" s="111" t="s">
        <v>29</v>
      </c>
      <c r="L152" s="29" t="s">
        <v>297</v>
      </c>
    </row>
    <row r="153" spans="2:12" ht="28.5">
      <c r="B153" s="265">
        <v>80111600</v>
      </c>
      <c r="C153" s="190" t="s">
        <v>306</v>
      </c>
      <c r="D153" s="185">
        <v>43497</v>
      </c>
      <c r="E153" s="111" t="s">
        <v>41</v>
      </c>
      <c r="F153" s="29" t="s">
        <v>27</v>
      </c>
      <c r="G153" s="111" t="s">
        <v>303</v>
      </c>
      <c r="H153" s="187">
        <f>160000000</f>
        <v>160000000</v>
      </c>
      <c r="I153" s="187">
        <f t="shared" si="1"/>
        <v>160000000</v>
      </c>
      <c r="J153" s="111" t="s">
        <v>29</v>
      </c>
      <c r="K153" s="111" t="s">
        <v>29</v>
      </c>
      <c r="L153" s="29" t="s">
        <v>297</v>
      </c>
    </row>
    <row r="154" spans="2:12" ht="32.25" customHeight="1">
      <c r="B154" s="163">
        <v>41116205</v>
      </c>
      <c r="C154" s="190" t="s">
        <v>307</v>
      </c>
      <c r="D154" s="185">
        <v>43497</v>
      </c>
      <c r="E154" s="111" t="s">
        <v>41</v>
      </c>
      <c r="F154" s="29" t="s">
        <v>308</v>
      </c>
      <c r="G154" s="111" t="s">
        <v>303</v>
      </c>
      <c r="H154" s="187">
        <f>35000000</f>
        <v>35000000</v>
      </c>
      <c r="I154" s="187">
        <f t="shared" si="1"/>
        <v>35000000</v>
      </c>
      <c r="J154" s="111" t="s">
        <v>29</v>
      </c>
      <c r="K154" s="111" t="s">
        <v>29</v>
      </c>
      <c r="L154" s="29" t="s">
        <v>297</v>
      </c>
    </row>
    <row r="155" spans="2:12" ht="38.25" customHeight="1">
      <c r="B155" s="163">
        <v>53131622</v>
      </c>
      <c r="C155" s="190" t="s">
        <v>309</v>
      </c>
      <c r="D155" s="185">
        <v>43497</v>
      </c>
      <c r="E155" s="111" t="s">
        <v>41</v>
      </c>
      <c r="F155" s="29" t="s">
        <v>308</v>
      </c>
      <c r="G155" s="111" t="s">
        <v>303</v>
      </c>
      <c r="H155" s="187">
        <f>35000000</f>
        <v>35000000</v>
      </c>
      <c r="I155" s="187">
        <f t="shared" si="1"/>
        <v>35000000</v>
      </c>
      <c r="J155" s="111" t="s">
        <v>29</v>
      </c>
      <c r="K155" s="111" t="s">
        <v>29</v>
      </c>
      <c r="L155" s="29" t="s">
        <v>297</v>
      </c>
    </row>
    <row r="156" spans="2:12" ht="57">
      <c r="B156" s="162">
        <v>80111701</v>
      </c>
      <c r="C156" s="29" t="s">
        <v>310</v>
      </c>
      <c r="D156" s="159">
        <v>43497</v>
      </c>
      <c r="E156" s="111" t="s">
        <v>228</v>
      </c>
      <c r="F156" s="29" t="s">
        <v>75</v>
      </c>
      <c r="G156" s="111" t="s">
        <v>35</v>
      </c>
      <c r="H156" s="153">
        <v>87421485</v>
      </c>
      <c r="I156" s="153">
        <v>87421485</v>
      </c>
      <c r="J156" s="111" t="s">
        <v>29</v>
      </c>
      <c r="K156" s="103" t="s">
        <v>30</v>
      </c>
      <c r="L156" s="37" t="s">
        <v>311</v>
      </c>
    </row>
    <row r="157" spans="2:12" ht="57">
      <c r="B157" s="162">
        <v>80111701</v>
      </c>
      <c r="C157" s="29" t="s">
        <v>312</v>
      </c>
      <c r="D157" s="159">
        <v>43497</v>
      </c>
      <c r="E157" s="111" t="s">
        <v>228</v>
      </c>
      <c r="F157" s="29" t="s">
        <v>75</v>
      </c>
      <c r="G157" s="111" t="s">
        <v>35</v>
      </c>
      <c r="H157" s="153">
        <v>17484297</v>
      </c>
      <c r="I157" s="153">
        <v>17484297</v>
      </c>
      <c r="J157" s="111" t="s">
        <v>29</v>
      </c>
      <c r="K157" s="103" t="s">
        <v>30</v>
      </c>
      <c r="L157" s="37" t="s">
        <v>311</v>
      </c>
    </row>
    <row r="158" spans="2:12" ht="57">
      <c r="B158" s="191">
        <v>42182200</v>
      </c>
      <c r="C158" s="163" t="s">
        <v>314</v>
      </c>
      <c r="D158" s="184">
        <v>43525</v>
      </c>
      <c r="E158" s="111" t="s">
        <v>43</v>
      </c>
      <c r="F158" s="29" t="s">
        <v>313</v>
      </c>
      <c r="G158" s="111" t="s">
        <v>35</v>
      </c>
      <c r="H158" s="153">
        <v>16000000</v>
      </c>
      <c r="I158" s="153">
        <v>16000000</v>
      </c>
      <c r="J158" s="111" t="s">
        <v>29</v>
      </c>
      <c r="K158" s="103" t="s">
        <v>30</v>
      </c>
      <c r="L158" s="37" t="s">
        <v>311</v>
      </c>
    </row>
    <row r="159" spans="2:12" ht="57">
      <c r="B159" s="191">
        <v>80111701</v>
      </c>
      <c r="C159" s="163" t="s">
        <v>315</v>
      </c>
      <c r="D159" s="184">
        <v>43525</v>
      </c>
      <c r="E159" s="103">
        <v>10</v>
      </c>
      <c r="F159" s="29" t="s">
        <v>75</v>
      </c>
      <c r="G159" s="111" t="s">
        <v>227</v>
      </c>
      <c r="H159" s="153">
        <v>300000000</v>
      </c>
      <c r="I159" s="153">
        <v>300000000</v>
      </c>
      <c r="J159" s="111" t="s">
        <v>29</v>
      </c>
      <c r="K159" s="103" t="s">
        <v>30</v>
      </c>
      <c r="L159" s="37" t="s">
        <v>311</v>
      </c>
    </row>
    <row r="160" spans="2:12" ht="57">
      <c r="B160" s="51" t="s">
        <v>316</v>
      </c>
      <c r="C160" s="28" t="s">
        <v>317</v>
      </c>
      <c r="D160" s="192">
        <v>43525</v>
      </c>
      <c r="E160" s="101">
        <v>12</v>
      </c>
      <c r="F160" s="28" t="s">
        <v>313</v>
      </c>
      <c r="G160" s="101" t="s">
        <v>35</v>
      </c>
      <c r="H160" s="154">
        <v>8000000</v>
      </c>
      <c r="I160" s="154">
        <v>8000000</v>
      </c>
      <c r="J160" s="101" t="s">
        <v>29</v>
      </c>
      <c r="K160" s="101" t="s">
        <v>30</v>
      </c>
      <c r="L160" s="78" t="s">
        <v>311</v>
      </c>
    </row>
    <row r="161" spans="2:12" ht="28.5">
      <c r="B161" s="162">
        <v>80161501</v>
      </c>
      <c r="C161" s="29" t="s">
        <v>318</v>
      </c>
      <c r="D161" s="159">
        <v>43497</v>
      </c>
      <c r="E161" s="111" t="s">
        <v>228</v>
      </c>
      <c r="F161" s="29" t="s">
        <v>319</v>
      </c>
      <c r="G161" s="111" t="s">
        <v>320</v>
      </c>
      <c r="H161" s="193">
        <v>29140495</v>
      </c>
      <c r="I161" s="193">
        <v>29140495</v>
      </c>
      <c r="J161" s="111" t="s">
        <v>29</v>
      </c>
      <c r="K161" s="111" t="s">
        <v>29</v>
      </c>
      <c r="L161" s="37" t="s">
        <v>321</v>
      </c>
    </row>
    <row r="162" spans="2:12" ht="28.5">
      <c r="B162" s="162">
        <v>80161501</v>
      </c>
      <c r="C162" s="29" t="s">
        <v>322</v>
      </c>
      <c r="D162" s="159">
        <v>43497</v>
      </c>
      <c r="E162" s="111" t="s">
        <v>228</v>
      </c>
      <c r="F162" s="29" t="s">
        <v>319</v>
      </c>
      <c r="G162" s="111" t="s">
        <v>320</v>
      </c>
      <c r="H162" s="193">
        <v>29140495</v>
      </c>
      <c r="I162" s="193">
        <v>29140495</v>
      </c>
      <c r="J162" s="111" t="s">
        <v>29</v>
      </c>
      <c r="K162" s="111" t="s">
        <v>29</v>
      </c>
      <c r="L162" s="37" t="s">
        <v>321</v>
      </c>
    </row>
    <row r="163" spans="2:12" ht="28.5">
      <c r="B163" s="162">
        <v>80161501</v>
      </c>
      <c r="C163" s="29" t="s">
        <v>323</v>
      </c>
      <c r="D163" s="159">
        <v>43497</v>
      </c>
      <c r="E163" s="111" t="s">
        <v>228</v>
      </c>
      <c r="F163" s="29" t="s">
        <v>319</v>
      </c>
      <c r="G163" s="111" t="s">
        <v>324</v>
      </c>
      <c r="H163" s="193">
        <v>40209750</v>
      </c>
      <c r="I163" s="193">
        <f aca="true" t="shared" si="2" ref="I163:I168">H163</f>
        <v>40209750</v>
      </c>
      <c r="J163" s="111" t="s">
        <v>29</v>
      </c>
      <c r="K163" s="111" t="s">
        <v>29</v>
      </c>
      <c r="L163" s="37" t="s">
        <v>321</v>
      </c>
    </row>
    <row r="164" spans="2:12" ht="28.5">
      <c r="B164" s="162">
        <v>80161501</v>
      </c>
      <c r="C164" s="29" t="s">
        <v>325</v>
      </c>
      <c r="D164" s="159">
        <v>43497</v>
      </c>
      <c r="E164" s="111" t="s">
        <v>228</v>
      </c>
      <c r="F164" s="29" t="s">
        <v>319</v>
      </c>
      <c r="G164" s="111" t="s">
        <v>324</v>
      </c>
      <c r="H164" s="193">
        <v>40209750</v>
      </c>
      <c r="I164" s="193">
        <f t="shared" si="2"/>
        <v>40209750</v>
      </c>
      <c r="J164" s="111" t="s">
        <v>29</v>
      </c>
      <c r="K164" s="111" t="s">
        <v>29</v>
      </c>
      <c r="L164" s="37" t="s">
        <v>321</v>
      </c>
    </row>
    <row r="165" spans="2:12" ht="28.5">
      <c r="B165" s="162">
        <v>80161501</v>
      </c>
      <c r="C165" s="29" t="s">
        <v>326</v>
      </c>
      <c r="D165" s="159">
        <v>43497</v>
      </c>
      <c r="E165" s="111" t="s">
        <v>228</v>
      </c>
      <c r="F165" s="29" t="s">
        <v>319</v>
      </c>
      <c r="G165" s="111" t="s">
        <v>324</v>
      </c>
      <c r="H165" s="193">
        <v>40209750</v>
      </c>
      <c r="I165" s="193">
        <f t="shared" si="2"/>
        <v>40209750</v>
      </c>
      <c r="J165" s="111" t="s">
        <v>29</v>
      </c>
      <c r="K165" s="111" t="s">
        <v>29</v>
      </c>
      <c r="L165" s="37" t="s">
        <v>321</v>
      </c>
    </row>
    <row r="166" spans="2:12" ht="28.5">
      <c r="B166" s="162">
        <v>80161501</v>
      </c>
      <c r="C166" s="29" t="s">
        <v>327</v>
      </c>
      <c r="D166" s="159">
        <v>43497</v>
      </c>
      <c r="E166" s="111" t="s">
        <v>228</v>
      </c>
      <c r="F166" s="29" t="s">
        <v>319</v>
      </c>
      <c r="G166" s="111" t="s">
        <v>324</v>
      </c>
      <c r="H166" s="193">
        <v>40209750</v>
      </c>
      <c r="I166" s="193">
        <f t="shared" si="2"/>
        <v>40209750</v>
      </c>
      <c r="J166" s="111" t="s">
        <v>29</v>
      </c>
      <c r="K166" s="111" t="s">
        <v>29</v>
      </c>
      <c r="L166" s="37" t="s">
        <v>321</v>
      </c>
    </row>
    <row r="167" spans="2:12" ht="28.5">
      <c r="B167" s="162">
        <v>80161501</v>
      </c>
      <c r="C167" s="29" t="s">
        <v>328</v>
      </c>
      <c r="D167" s="159">
        <v>43497</v>
      </c>
      <c r="E167" s="111" t="s">
        <v>228</v>
      </c>
      <c r="F167" s="29" t="s">
        <v>319</v>
      </c>
      <c r="G167" s="111" t="s">
        <v>324</v>
      </c>
      <c r="H167" s="193">
        <v>29140495</v>
      </c>
      <c r="I167" s="193">
        <f t="shared" si="2"/>
        <v>29140495</v>
      </c>
      <c r="J167" s="111" t="s">
        <v>29</v>
      </c>
      <c r="K167" s="111" t="s">
        <v>29</v>
      </c>
      <c r="L167" s="37" t="s">
        <v>321</v>
      </c>
    </row>
    <row r="168" spans="2:12" ht="42.75">
      <c r="B168" s="162">
        <v>80161501</v>
      </c>
      <c r="C168" s="194" t="s">
        <v>329</v>
      </c>
      <c r="D168" s="159">
        <v>43498</v>
      </c>
      <c r="E168" s="111" t="s">
        <v>228</v>
      </c>
      <c r="F168" s="29" t="s">
        <v>319</v>
      </c>
      <c r="G168" s="111" t="s">
        <v>330</v>
      </c>
      <c r="H168" s="193">
        <v>21577421.25</v>
      </c>
      <c r="I168" s="193">
        <f t="shared" si="2"/>
        <v>21577421.25</v>
      </c>
      <c r="J168" s="111" t="s">
        <v>29</v>
      </c>
      <c r="K168" s="111" t="s">
        <v>29</v>
      </c>
      <c r="L168" s="37" t="s">
        <v>321</v>
      </c>
    </row>
    <row r="169" spans="2:12" ht="72" customHeight="1">
      <c r="B169" s="264">
        <v>80111600</v>
      </c>
      <c r="C169" s="194" t="s">
        <v>331</v>
      </c>
      <c r="D169" s="159">
        <v>43525</v>
      </c>
      <c r="E169" s="111" t="s">
        <v>41</v>
      </c>
      <c r="F169" s="29" t="s">
        <v>332</v>
      </c>
      <c r="G169" s="111" t="s">
        <v>324</v>
      </c>
      <c r="H169" s="193">
        <v>22000000</v>
      </c>
      <c r="I169" s="193">
        <v>21952787</v>
      </c>
      <c r="J169" s="111" t="s">
        <v>29</v>
      </c>
      <c r="K169" s="111" t="s">
        <v>29</v>
      </c>
      <c r="L169" s="37" t="s">
        <v>321</v>
      </c>
    </row>
    <row r="170" spans="2:12" ht="53.25" customHeight="1">
      <c r="B170" s="264">
        <v>80111600</v>
      </c>
      <c r="C170" s="195" t="s">
        <v>333</v>
      </c>
      <c r="D170" s="159">
        <v>43497</v>
      </c>
      <c r="E170" s="111" t="s">
        <v>34</v>
      </c>
      <c r="F170" s="29" t="s">
        <v>332</v>
      </c>
      <c r="G170" s="111" t="s">
        <v>303</v>
      </c>
      <c r="H170" s="193">
        <v>50000000</v>
      </c>
      <c r="I170" s="193">
        <v>50000000</v>
      </c>
      <c r="J170" s="111" t="s">
        <v>29</v>
      </c>
      <c r="K170" s="111" t="s">
        <v>29</v>
      </c>
      <c r="L170" s="37" t="s">
        <v>321</v>
      </c>
    </row>
    <row r="171" spans="2:12" ht="69.75" customHeight="1">
      <c r="B171" s="264">
        <v>80111600</v>
      </c>
      <c r="C171" s="195" t="s">
        <v>334</v>
      </c>
      <c r="D171" s="159">
        <v>43497</v>
      </c>
      <c r="E171" s="111" t="s">
        <v>34</v>
      </c>
      <c r="F171" s="29" t="s">
        <v>332</v>
      </c>
      <c r="G171" s="111" t="s">
        <v>303</v>
      </c>
      <c r="H171" s="193">
        <v>30000000</v>
      </c>
      <c r="I171" s="193">
        <v>30000000</v>
      </c>
      <c r="J171" s="111" t="s">
        <v>29</v>
      </c>
      <c r="K171" s="111" t="s">
        <v>29</v>
      </c>
      <c r="L171" s="37" t="s">
        <v>321</v>
      </c>
    </row>
    <row r="172" spans="2:12" ht="54.75" customHeight="1">
      <c r="B172" s="162">
        <v>80161501</v>
      </c>
      <c r="C172" s="106" t="s">
        <v>335</v>
      </c>
      <c r="D172" s="181">
        <v>43497</v>
      </c>
      <c r="E172" s="102" t="s">
        <v>281</v>
      </c>
      <c r="F172" s="27" t="s">
        <v>332</v>
      </c>
      <c r="G172" s="112" t="s">
        <v>35</v>
      </c>
      <c r="H172" s="196">
        <v>29140495</v>
      </c>
      <c r="I172" s="196">
        <v>29140495</v>
      </c>
      <c r="J172" s="112" t="s">
        <v>29</v>
      </c>
      <c r="K172" s="173" t="s">
        <v>129</v>
      </c>
      <c r="L172" s="54" t="s">
        <v>191</v>
      </c>
    </row>
    <row r="173" spans="2:12" ht="57">
      <c r="B173" s="162">
        <v>80161501</v>
      </c>
      <c r="C173" s="197" t="s">
        <v>336</v>
      </c>
      <c r="D173" s="198">
        <v>43497</v>
      </c>
      <c r="E173" s="102" t="s">
        <v>41</v>
      </c>
      <c r="F173" s="27" t="s">
        <v>332</v>
      </c>
      <c r="G173" s="112" t="s">
        <v>227</v>
      </c>
      <c r="H173" s="196">
        <v>45000000</v>
      </c>
      <c r="I173" s="196">
        <v>45000000</v>
      </c>
      <c r="J173" s="112" t="s">
        <v>29</v>
      </c>
      <c r="K173" s="173" t="s">
        <v>129</v>
      </c>
      <c r="L173" s="54" t="s">
        <v>191</v>
      </c>
    </row>
    <row r="174" spans="2:12" ht="114">
      <c r="B174" s="199">
        <v>80111701</v>
      </c>
      <c r="C174" s="158" t="s">
        <v>337</v>
      </c>
      <c r="D174" s="181">
        <v>43497</v>
      </c>
      <c r="E174" s="112" t="s">
        <v>338</v>
      </c>
      <c r="F174" s="29" t="s">
        <v>27</v>
      </c>
      <c r="G174" s="111" t="s">
        <v>35</v>
      </c>
      <c r="H174" s="200">
        <v>29140495</v>
      </c>
      <c r="I174" s="200">
        <v>29140495</v>
      </c>
      <c r="J174" s="111" t="s">
        <v>279</v>
      </c>
      <c r="K174" s="111" t="s">
        <v>30</v>
      </c>
      <c r="L174" s="37" t="s">
        <v>110</v>
      </c>
    </row>
    <row r="175" spans="2:12" ht="85.5">
      <c r="B175" s="199">
        <v>80111701</v>
      </c>
      <c r="C175" s="158" t="s">
        <v>339</v>
      </c>
      <c r="D175" s="159">
        <v>43497</v>
      </c>
      <c r="E175" s="112" t="s">
        <v>338</v>
      </c>
      <c r="F175" s="29" t="s">
        <v>27</v>
      </c>
      <c r="G175" s="111" t="s">
        <v>35</v>
      </c>
      <c r="H175" s="200">
        <v>29140495</v>
      </c>
      <c r="I175" s="200">
        <v>29140495</v>
      </c>
      <c r="J175" s="111" t="s">
        <v>279</v>
      </c>
      <c r="K175" s="111" t="s">
        <v>30</v>
      </c>
      <c r="L175" s="37" t="s">
        <v>110</v>
      </c>
    </row>
    <row r="176" spans="2:12" ht="85.5">
      <c r="B176" s="201">
        <v>80111701</v>
      </c>
      <c r="C176" s="202" t="s">
        <v>340</v>
      </c>
      <c r="D176" s="181">
        <v>43497</v>
      </c>
      <c r="E176" s="112" t="s">
        <v>341</v>
      </c>
      <c r="F176" s="180" t="s">
        <v>27</v>
      </c>
      <c r="G176" s="112" t="s">
        <v>35</v>
      </c>
      <c r="H176" s="203">
        <v>26806500</v>
      </c>
      <c r="I176" s="204">
        <f>+H176</f>
        <v>26806500</v>
      </c>
      <c r="J176" s="112" t="s">
        <v>279</v>
      </c>
      <c r="K176" s="112" t="s">
        <v>30</v>
      </c>
      <c r="L176" s="59" t="s">
        <v>110</v>
      </c>
    </row>
    <row r="177" spans="2:12" ht="85.5">
      <c r="B177" s="128">
        <v>85101500</v>
      </c>
      <c r="C177" s="158" t="s">
        <v>342</v>
      </c>
      <c r="D177" s="159">
        <v>43525</v>
      </c>
      <c r="E177" s="111" t="s">
        <v>117</v>
      </c>
      <c r="F177" s="29" t="s">
        <v>27</v>
      </c>
      <c r="G177" s="111" t="s">
        <v>35</v>
      </c>
      <c r="H177" s="205">
        <f>170000000</f>
        <v>170000000</v>
      </c>
      <c r="I177" s="205">
        <f>+H177</f>
        <v>170000000</v>
      </c>
      <c r="J177" s="111" t="s">
        <v>279</v>
      </c>
      <c r="K177" s="111" t="s">
        <v>30</v>
      </c>
      <c r="L177" s="37" t="s">
        <v>110</v>
      </c>
    </row>
    <row r="178" spans="2:12" ht="28.5">
      <c r="B178" s="182">
        <v>80111601</v>
      </c>
      <c r="C178" s="158" t="s">
        <v>343</v>
      </c>
      <c r="D178" s="159">
        <v>43497</v>
      </c>
      <c r="E178" s="112" t="s">
        <v>338</v>
      </c>
      <c r="F178" s="29" t="s">
        <v>27</v>
      </c>
      <c r="G178" s="111" t="s">
        <v>35</v>
      </c>
      <c r="H178" s="206">
        <v>29140495</v>
      </c>
      <c r="I178" s="206">
        <v>29140495</v>
      </c>
      <c r="J178" s="111" t="s">
        <v>29</v>
      </c>
      <c r="K178" s="111" t="s">
        <v>29</v>
      </c>
      <c r="L178" s="37" t="s">
        <v>344</v>
      </c>
    </row>
    <row r="179" spans="2:12" ht="28.5">
      <c r="B179" s="182">
        <v>80111601</v>
      </c>
      <c r="C179" s="158" t="s">
        <v>343</v>
      </c>
      <c r="D179" s="159">
        <v>43497</v>
      </c>
      <c r="E179" s="112" t="s">
        <v>338</v>
      </c>
      <c r="F179" s="29" t="s">
        <v>27</v>
      </c>
      <c r="G179" s="111" t="s">
        <v>35</v>
      </c>
      <c r="H179" s="206">
        <v>29140495</v>
      </c>
      <c r="I179" s="206">
        <v>29140495</v>
      </c>
      <c r="J179" s="111" t="s">
        <v>29</v>
      </c>
      <c r="K179" s="111" t="s">
        <v>29</v>
      </c>
      <c r="L179" s="37" t="s">
        <v>344</v>
      </c>
    </row>
    <row r="180" spans="2:12" ht="28.5">
      <c r="B180" s="182">
        <v>80111601</v>
      </c>
      <c r="C180" s="29" t="s">
        <v>345</v>
      </c>
      <c r="D180" s="159">
        <v>43525</v>
      </c>
      <c r="E180" s="112" t="s">
        <v>346</v>
      </c>
      <c r="F180" s="29" t="s">
        <v>27</v>
      </c>
      <c r="G180" s="111" t="s">
        <v>35</v>
      </c>
      <c r="H180" s="207">
        <v>29001735.517500002</v>
      </c>
      <c r="I180" s="207">
        <v>29001735.517500002</v>
      </c>
      <c r="J180" s="111" t="s">
        <v>29</v>
      </c>
      <c r="K180" s="111" t="s">
        <v>29</v>
      </c>
      <c r="L180" s="37" t="s">
        <v>344</v>
      </c>
    </row>
    <row r="181" spans="2:12" ht="68.25" customHeight="1">
      <c r="B181" s="128">
        <v>85101500</v>
      </c>
      <c r="C181" s="158" t="s">
        <v>347</v>
      </c>
      <c r="D181" s="159">
        <v>43497</v>
      </c>
      <c r="E181" s="111" t="s">
        <v>34</v>
      </c>
      <c r="F181" s="29" t="s">
        <v>27</v>
      </c>
      <c r="G181" s="111" t="s">
        <v>303</v>
      </c>
      <c r="H181" s="153">
        <v>260000000</v>
      </c>
      <c r="I181" s="153">
        <v>260000000</v>
      </c>
      <c r="J181" s="111" t="s">
        <v>29</v>
      </c>
      <c r="K181" s="111" t="s">
        <v>29</v>
      </c>
      <c r="L181" s="37" t="s">
        <v>344</v>
      </c>
    </row>
    <row r="182" spans="2:12" ht="57">
      <c r="B182" s="128">
        <v>85101500</v>
      </c>
      <c r="C182" s="158" t="s">
        <v>350</v>
      </c>
      <c r="D182" s="159">
        <v>43497</v>
      </c>
      <c r="E182" s="111" t="s">
        <v>41</v>
      </c>
      <c r="F182" s="29" t="s">
        <v>351</v>
      </c>
      <c r="G182" s="111" t="s">
        <v>35</v>
      </c>
      <c r="H182" s="153">
        <v>45000000</v>
      </c>
      <c r="I182" s="153">
        <v>45000000</v>
      </c>
      <c r="J182" s="111" t="s">
        <v>279</v>
      </c>
      <c r="K182" s="111" t="s">
        <v>30</v>
      </c>
      <c r="L182" s="37" t="s">
        <v>348</v>
      </c>
    </row>
    <row r="183" spans="2:12" ht="57">
      <c r="B183" s="162">
        <v>80111601</v>
      </c>
      <c r="C183" s="158" t="s">
        <v>352</v>
      </c>
      <c r="D183" s="159">
        <v>43497</v>
      </c>
      <c r="E183" s="112" t="s">
        <v>338</v>
      </c>
      <c r="F183" s="29" t="s">
        <v>27</v>
      </c>
      <c r="G183" s="111" t="s">
        <v>35</v>
      </c>
      <c r="H183" s="206">
        <v>29140495</v>
      </c>
      <c r="I183" s="206">
        <v>29140495</v>
      </c>
      <c r="J183" s="111" t="s">
        <v>279</v>
      </c>
      <c r="K183" s="111" t="s">
        <v>30</v>
      </c>
      <c r="L183" s="37" t="s">
        <v>353</v>
      </c>
    </row>
    <row r="184" spans="2:12" ht="57">
      <c r="B184" s="182">
        <v>80161501</v>
      </c>
      <c r="C184" s="29" t="s">
        <v>354</v>
      </c>
      <c r="D184" s="159">
        <v>43497</v>
      </c>
      <c r="E184" s="112" t="s">
        <v>338</v>
      </c>
      <c r="F184" s="29" t="s">
        <v>27</v>
      </c>
      <c r="G184" s="111" t="s">
        <v>35</v>
      </c>
      <c r="H184" s="206">
        <v>29140495</v>
      </c>
      <c r="I184" s="206">
        <v>29140495</v>
      </c>
      <c r="J184" s="111" t="s">
        <v>279</v>
      </c>
      <c r="K184" s="111" t="s">
        <v>30</v>
      </c>
      <c r="L184" s="37" t="s">
        <v>355</v>
      </c>
    </row>
    <row r="185" spans="2:12" ht="114">
      <c r="B185" s="262">
        <v>80111601</v>
      </c>
      <c r="C185" s="29" t="s">
        <v>356</v>
      </c>
      <c r="D185" s="159">
        <v>43497</v>
      </c>
      <c r="E185" s="111" t="s">
        <v>357</v>
      </c>
      <c r="F185" s="29" t="s">
        <v>27</v>
      </c>
      <c r="G185" s="111" t="s">
        <v>218</v>
      </c>
      <c r="H185" s="161">
        <v>30000000</v>
      </c>
      <c r="I185" s="161">
        <v>30000000</v>
      </c>
      <c r="J185" s="111" t="s">
        <v>29</v>
      </c>
      <c r="K185" s="111" t="s">
        <v>30</v>
      </c>
      <c r="L185" s="37" t="s">
        <v>355</v>
      </c>
    </row>
    <row r="186" spans="2:12" ht="71.25">
      <c r="B186" s="179">
        <v>80161501</v>
      </c>
      <c r="C186" s="158" t="s">
        <v>358</v>
      </c>
      <c r="D186" s="184">
        <v>43497</v>
      </c>
      <c r="E186" s="112" t="s">
        <v>338</v>
      </c>
      <c r="F186" s="29" t="s">
        <v>27</v>
      </c>
      <c r="G186" s="111" t="s">
        <v>35</v>
      </c>
      <c r="H186" s="206">
        <v>29140495</v>
      </c>
      <c r="I186" s="206">
        <v>29140495</v>
      </c>
      <c r="J186" s="103" t="s">
        <v>279</v>
      </c>
      <c r="K186" s="103" t="s">
        <v>30</v>
      </c>
      <c r="L186" s="37" t="s">
        <v>359</v>
      </c>
    </row>
    <row r="187" spans="2:12" ht="57">
      <c r="B187" s="128">
        <v>85101500</v>
      </c>
      <c r="C187" s="158" t="s">
        <v>360</v>
      </c>
      <c r="D187" s="184">
        <v>43497</v>
      </c>
      <c r="E187" s="103" t="s">
        <v>41</v>
      </c>
      <c r="F187" s="163" t="s">
        <v>27</v>
      </c>
      <c r="G187" s="103" t="s">
        <v>218</v>
      </c>
      <c r="H187" s="205">
        <v>80000000</v>
      </c>
      <c r="I187" s="205">
        <v>80000000</v>
      </c>
      <c r="J187" s="103" t="s">
        <v>279</v>
      </c>
      <c r="K187" s="103" t="s">
        <v>30</v>
      </c>
      <c r="L187" s="37" t="s">
        <v>359</v>
      </c>
    </row>
    <row r="188" spans="2:12" ht="57">
      <c r="B188" s="182">
        <v>80111701</v>
      </c>
      <c r="C188" s="29" t="s">
        <v>361</v>
      </c>
      <c r="D188" s="159">
        <v>43497</v>
      </c>
      <c r="E188" s="112" t="s">
        <v>338</v>
      </c>
      <c r="F188" s="29" t="s">
        <v>27</v>
      </c>
      <c r="G188" s="111" t="s">
        <v>35</v>
      </c>
      <c r="H188" s="206">
        <v>29140495</v>
      </c>
      <c r="I188" s="206">
        <v>29140495</v>
      </c>
      <c r="J188" s="111" t="s">
        <v>279</v>
      </c>
      <c r="K188" s="111" t="s">
        <v>30</v>
      </c>
      <c r="L188" s="37" t="s">
        <v>353</v>
      </c>
    </row>
    <row r="189" spans="2:12" ht="57">
      <c r="B189" s="182">
        <v>80111701</v>
      </c>
      <c r="C189" s="29" t="s">
        <v>361</v>
      </c>
      <c r="D189" s="159">
        <v>43497</v>
      </c>
      <c r="E189" s="112" t="s">
        <v>338</v>
      </c>
      <c r="F189" s="29" t="s">
        <v>27</v>
      </c>
      <c r="G189" s="111" t="s">
        <v>35</v>
      </c>
      <c r="H189" s="206">
        <v>29140495</v>
      </c>
      <c r="I189" s="206">
        <v>29140495</v>
      </c>
      <c r="J189" s="111" t="s">
        <v>279</v>
      </c>
      <c r="K189" s="111" t="s">
        <v>30</v>
      </c>
      <c r="L189" s="37" t="s">
        <v>362</v>
      </c>
    </row>
    <row r="190" spans="2:12" ht="96.75" customHeight="1">
      <c r="B190" s="262">
        <v>80111601</v>
      </c>
      <c r="C190" s="158" t="s">
        <v>363</v>
      </c>
      <c r="D190" s="159">
        <v>43516</v>
      </c>
      <c r="E190" s="111" t="s">
        <v>364</v>
      </c>
      <c r="F190" s="29" t="s">
        <v>27</v>
      </c>
      <c r="G190" s="111" t="s">
        <v>227</v>
      </c>
      <c r="H190" s="161">
        <v>30000000</v>
      </c>
      <c r="I190" s="161">
        <v>30000000</v>
      </c>
      <c r="J190" s="111" t="s">
        <v>279</v>
      </c>
      <c r="K190" s="111" t="s">
        <v>30</v>
      </c>
      <c r="L190" s="37" t="s">
        <v>353</v>
      </c>
    </row>
    <row r="191" spans="2:12" ht="57">
      <c r="B191" s="208">
        <v>80111600</v>
      </c>
      <c r="C191" s="209" t="s">
        <v>365</v>
      </c>
      <c r="D191" s="210">
        <v>43473</v>
      </c>
      <c r="E191" s="55" t="s">
        <v>366</v>
      </c>
      <c r="F191" s="166" t="s">
        <v>27</v>
      </c>
      <c r="G191" s="211" t="s">
        <v>35</v>
      </c>
      <c r="H191" s="212">
        <v>31268214</v>
      </c>
      <c r="I191" s="212">
        <v>31268214</v>
      </c>
      <c r="J191" s="211" t="s">
        <v>29</v>
      </c>
      <c r="K191" s="211" t="s">
        <v>30</v>
      </c>
      <c r="L191" s="213" t="s">
        <v>367</v>
      </c>
    </row>
    <row r="192" spans="2:12" ht="57">
      <c r="B192" s="208">
        <v>80111600</v>
      </c>
      <c r="C192" s="209" t="s">
        <v>368</v>
      </c>
      <c r="D192" s="210">
        <v>43511</v>
      </c>
      <c r="E192" s="55" t="s">
        <v>41</v>
      </c>
      <c r="F192" s="166" t="s">
        <v>27</v>
      </c>
      <c r="G192" s="211" t="s">
        <v>35</v>
      </c>
      <c r="H192" s="212">
        <v>27752852</v>
      </c>
      <c r="I192" s="212">
        <v>27752852</v>
      </c>
      <c r="J192" s="211" t="s">
        <v>29</v>
      </c>
      <c r="K192" s="211" t="s">
        <v>30</v>
      </c>
      <c r="L192" s="213" t="s">
        <v>367</v>
      </c>
    </row>
    <row r="193" spans="2:12" ht="57">
      <c r="B193" s="208">
        <v>80111600</v>
      </c>
      <c r="C193" s="209" t="s">
        <v>369</v>
      </c>
      <c r="D193" s="210">
        <v>43511</v>
      </c>
      <c r="E193" s="55" t="s">
        <v>41</v>
      </c>
      <c r="F193" s="166" t="s">
        <v>27</v>
      </c>
      <c r="G193" s="211" t="s">
        <v>35</v>
      </c>
      <c r="H193" s="212">
        <v>27752852</v>
      </c>
      <c r="I193" s="212">
        <v>27752852</v>
      </c>
      <c r="J193" s="211" t="s">
        <v>29</v>
      </c>
      <c r="K193" s="211" t="s">
        <v>30</v>
      </c>
      <c r="L193" s="213" t="s">
        <v>367</v>
      </c>
    </row>
    <row r="194" spans="2:12" ht="57">
      <c r="B194" s="208">
        <v>80111600</v>
      </c>
      <c r="C194" s="214" t="s">
        <v>370</v>
      </c>
      <c r="D194" s="210">
        <v>43473</v>
      </c>
      <c r="E194" s="55" t="s">
        <v>366</v>
      </c>
      <c r="F194" s="166" t="s">
        <v>27</v>
      </c>
      <c r="G194" s="211" t="s">
        <v>35</v>
      </c>
      <c r="H194" s="212">
        <v>31268214</v>
      </c>
      <c r="I194" s="212">
        <v>31268214</v>
      </c>
      <c r="J194" s="211" t="s">
        <v>29</v>
      </c>
      <c r="K194" s="211" t="s">
        <v>30</v>
      </c>
      <c r="L194" s="213" t="s">
        <v>367</v>
      </c>
    </row>
    <row r="195" spans="2:12" ht="57">
      <c r="B195" s="208">
        <v>80111600</v>
      </c>
      <c r="C195" s="209" t="s">
        <v>371</v>
      </c>
      <c r="D195" s="210">
        <v>43473</v>
      </c>
      <c r="E195" s="166" t="s">
        <v>366</v>
      </c>
      <c r="F195" s="166" t="s">
        <v>27</v>
      </c>
      <c r="G195" s="211" t="s">
        <v>35</v>
      </c>
      <c r="H195" s="212">
        <v>31268214</v>
      </c>
      <c r="I195" s="212">
        <v>31268214</v>
      </c>
      <c r="J195" s="211" t="s">
        <v>29</v>
      </c>
      <c r="K195" s="211" t="s">
        <v>30</v>
      </c>
      <c r="L195" s="213" t="s">
        <v>367</v>
      </c>
    </row>
    <row r="196" spans="2:12" ht="57">
      <c r="B196" s="208">
        <v>80111600</v>
      </c>
      <c r="C196" s="214" t="s">
        <v>372</v>
      </c>
      <c r="D196" s="210">
        <v>43467</v>
      </c>
      <c r="E196" s="166" t="s">
        <v>32</v>
      </c>
      <c r="F196" s="166" t="s">
        <v>27</v>
      </c>
      <c r="G196" s="211" t="s">
        <v>35</v>
      </c>
      <c r="H196" s="212">
        <v>33303423</v>
      </c>
      <c r="I196" s="212">
        <v>33303423</v>
      </c>
      <c r="J196" s="211" t="s">
        <v>29</v>
      </c>
      <c r="K196" s="211" t="s">
        <v>30</v>
      </c>
      <c r="L196" s="213" t="s">
        <v>367</v>
      </c>
    </row>
    <row r="197" spans="2:12" ht="57">
      <c r="B197" s="208">
        <v>80111600</v>
      </c>
      <c r="C197" s="209" t="s">
        <v>373</v>
      </c>
      <c r="D197" s="210">
        <v>43481</v>
      </c>
      <c r="E197" s="166" t="s">
        <v>374</v>
      </c>
      <c r="F197" s="166" t="s">
        <v>27</v>
      </c>
      <c r="G197" s="211" t="s">
        <v>35</v>
      </c>
      <c r="H197" s="212">
        <v>15957884</v>
      </c>
      <c r="I197" s="212">
        <v>15957884</v>
      </c>
      <c r="J197" s="211" t="s">
        <v>29</v>
      </c>
      <c r="K197" s="211" t="s">
        <v>30</v>
      </c>
      <c r="L197" s="213" t="s">
        <v>367</v>
      </c>
    </row>
    <row r="198" spans="2:12" ht="57">
      <c r="B198" s="208">
        <v>80111600</v>
      </c>
      <c r="C198" s="209" t="s">
        <v>375</v>
      </c>
      <c r="D198" s="210">
        <v>43511</v>
      </c>
      <c r="E198" s="166" t="s">
        <v>41</v>
      </c>
      <c r="F198" s="166" t="s">
        <v>27</v>
      </c>
      <c r="G198" s="211" t="s">
        <v>35</v>
      </c>
      <c r="H198" s="212">
        <v>13876421</v>
      </c>
      <c r="I198" s="212">
        <v>13876421</v>
      </c>
      <c r="J198" s="211" t="s">
        <v>29</v>
      </c>
      <c r="K198" s="211" t="s">
        <v>30</v>
      </c>
      <c r="L198" s="213" t="s">
        <v>367</v>
      </c>
    </row>
    <row r="199" spans="2:12" ht="57">
      <c r="B199" s="208">
        <v>80111600</v>
      </c>
      <c r="C199" s="209" t="s">
        <v>376</v>
      </c>
      <c r="D199" s="210">
        <v>43511</v>
      </c>
      <c r="E199" s="166" t="s">
        <v>41</v>
      </c>
      <c r="F199" s="166" t="s">
        <v>27</v>
      </c>
      <c r="G199" s="211" t="s">
        <v>35</v>
      </c>
      <c r="H199" s="212">
        <v>19427012</v>
      </c>
      <c r="I199" s="212">
        <v>19427012</v>
      </c>
      <c r="J199" s="211" t="s">
        <v>29</v>
      </c>
      <c r="K199" s="211" t="s">
        <v>30</v>
      </c>
      <c r="L199" s="213" t="s">
        <v>367</v>
      </c>
    </row>
    <row r="200" spans="2:12" ht="57">
      <c r="B200" s="208">
        <v>80111600</v>
      </c>
      <c r="C200" s="214" t="s">
        <v>377</v>
      </c>
      <c r="D200" s="210">
        <v>43497</v>
      </c>
      <c r="E200" s="166" t="s">
        <v>228</v>
      </c>
      <c r="F200" s="166" t="s">
        <v>27</v>
      </c>
      <c r="G200" s="211" t="s">
        <v>35</v>
      </c>
      <c r="H200" s="212">
        <v>20398363</v>
      </c>
      <c r="I200" s="212">
        <v>20398363</v>
      </c>
      <c r="J200" s="211" t="s">
        <v>29</v>
      </c>
      <c r="K200" s="211" t="s">
        <v>30</v>
      </c>
      <c r="L200" s="213" t="s">
        <v>367</v>
      </c>
    </row>
    <row r="201" spans="2:12" ht="57">
      <c r="B201" s="208">
        <v>80111600</v>
      </c>
      <c r="C201" s="209" t="s">
        <v>378</v>
      </c>
      <c r="D201" s="210">
        <v>43146</v>
      </c>
      <c r="E201" s="166" t="s">
        <v>41</v>
      </c>
      <c r="F201" s="166" t="s">
        <v>27</v>
      </c>
      <c r="G201" s="211" t="s">
        <v>35</v>
      </c>
      <c r="H201" s="212">
        <v>13876421</v>
      </c>
      <c r="I201" s="212">
        <v>13876421</v>
      </c>
      <c r="J201" s="211" t="s">
        <v>29</v>
      </c>
      <c r="K201" s="211" t="s">
        <v>30</v>
      </c>
      <c r="L201" s="213" t="s">
        <v>367</v>
      </c>
    </row>
    <row r="202" spans="2:12" ht="57">
      <c r="B202" s="208">
        <v>80111600</v>
      </c>
      <c r="C202" s="209" t="s">
        <v>378</v>
      </c>
      <c r="D202" s="210">
        <v>43617</v>
      </c>
      <c r="E202" s="166" t="s">
        <v>379</v>
      </c>
      <c r="F202" s="166" t="s">
        <v>27</v>
      </c>
      <c r="G202" s="211" t="s">
        <v>35</v>
      </c>
      <c r="H202" s="212">
        <v>9019674</v>
      </c>
      <c r="I202" s="212">
        <v>9019674</v>
      </c>
      <c r="J202" s="211" t="s">
        <v>29</v>
      </c>
      <c r="K202" s="211" t="s">
        <v>30</v>
      </c>
      <c r="L202" s="213" t="s">
        <v>367</v>
      </c>
    </row>
    <row r="203" spans="2:12" ht="171">
      <c r="B203" s="215" t="s">
        <v>485</v>
      </c>
      <c r="C203" s="209" t="s">
        <v>380</v>
      </c>
      <c r="D203" s="216">
        <v>43525</v>
      </c>
      <c r="E203" s="166" t="s">
        <v>357</v>
      </c>
      <c r="F203" s="166" t="s">
        <v>381</v>
      </c>
      <c r="G203" s="211" t="s">
        <v>35</v>
      </c>
      <c r="H203" s="217">
        <f>529000000+670364</f>
        <v>529670364</v>
      </c>
      <c r="I203" s="217">
        <f>529000000+670364</f>
        <v>529670364</v>
      </c>
      <c r="J203" s="211" t="s">
        <v>382</v>
      </c>
      <c r="K203" s="211" t="s">
        <v>382</v>
      </c>
      <c r="L203" s="213" t="s">
        <v>383</v>
      </c>
    </row>
    <row r="204" spans="2:12" ht="142.5">
      <c r="B204" s="215" t="s">
        <v>492</v>
      </c>
      <c r="C204" s="209" t="s">
        <v>384</v>
      </c>
      <c r="D204" s="216">
        <v>43160</v>
      </c>
      <c r="E204" s="166" t="s">
        <v>357</v>
      </c>
      <c r="F204" s="166" t="s">
        <v>40</v>
      </c>
      <c r="G204" s="211" t="s">
        <v>35</v>
      </c>
      <c r="H204" s="212">
        <v>15100000</v>
      </c>
      <c r="I204" s="212">
        <v>15100000</v>
      </c>
      <c r="J204" s="211" t="s">
        <v>382</v>
      </c>
      <c r="K204" s="211" t="s">
        <v>382</v>
      </c>
      <c r="L204" s="213" t="s">
        <v>383</v>
      </c>
    </row>
    <row r="205" spans="2:12" ht="156.75">
      <c r="B205" s="215" t="s">
        <v>491</v>
      </c>
      <c r="C205" s="209" t="s">
        <v>385</v>
      </c>
      <c r="D205" s="216">
        <v>43160</v>
      </c>
      <c r="E205" s="166" t="s">
        <v>357</v>
      </c>
      <c r="F205" s="166" t="s">
        <v>386</v>
      </c>
      <c r="G205" s="211" t="s">
        <v>35</v>
      </c>
      <c r="H205" s="212">
        <v>15100000</v>
      </c>
      <c r="I205" s="212">
        <v>15100000</v>
      </c>
      <c r="J205" s="211" t="s">
        <v>382</v>
      </c>
      <c r="K205" s="211" t="s">
        <v>382</v>
      </c>
      <c r="L205" s="213" t="s">
        <v>383</v>
      </c>
    </row>
    <row r="206" spans="2:12" ht="128.25">
      <c r="B206" s="218" t="s">
        <v>486</v>
      </c>
      <c r="C206" s="219" t="s">
        <v>387</v>
      </c>
      <c r="D206" s="216">
        <v>43525</v>
      </c>
      <c r="E206" s="166" t="s">
        <v>357</v>
      </c>
      <c r="F206" s="166" t="s">
        <v>386</v>
      </c>
      <c r="G206" s="173" t="s">
        <v>35</v>
      </c>
      <c r="H206" s="212">
        <v>40000000</v>
      </c>
      <c r="I206" s="212">
        <v>40000000</v>
      </c>
      <c r="J206" s="173" t="s">
        <v>382</v>
      </c>
      <c r="K206" s="173" t="s">
        <v>382</v>
      </c>
      <c r="L206" s="213" t="s">
        <v>383</v>
      </c>
    </row>
    <row r="207" spans="2:12" ht="57">
      <c r="B207" s="218" t="s">
        <v>487</v>
      </c>
      <c r="C207" s="219" t="s">
        <v>388</v>
      </c>
      <c r="D207" s="216">
        <v>43586</v>
      </c>
      <c r="E207" s="55" t="s">
        <v>43</v>
      </c>
      <c r="F207" s="55" t="s">
        <v>27</v>
      </c>
      <c r="G207" s="173" t="s">
        <v>35</v>
      </c>
      <c r="H207" s="220">
        <v>30000000</v>
      </c>
      <c r="I207" s="220">
        <v>30000000</v>
      </c>
      <c r="J207" s="173" t="s">
        <v>29</v>
      </c>
      <c r="K207" s="173" t="s">
        <v>30</v>
      </c>
      <c r="L207" s="213" t="s">
        <v>367</v>
      </c>
    </row>
    <row r="208" spans="2:12" ht="57">
      <c r="B208" s="218">
        <v>41112201</v>
      </c>
      <c r="C208" s="219" t="s">
        <v>389</v>
      </c>
      <c r="D208" s="216">
        <v>43525</v>
      </c>
      <c r="E208" s="55" t="s">
        <v>42</v>
      </c>
      <c r="F208" s="55" t="s">
        <v>111</v>
      </c>
      <c r="G208" s="173" t="s">
        <v>35</v>
      </c>
      <c r="H208" s="220">
        <v>10000000</v>
      </c>
      <c r="I208" s="220">
        <v>10000000</v>
      </c>
      <c r="J208" s="173" t="s">
        <v>29</v>
      </c>
      <c r="K208" s="173" t="s">
        <v>30</v>
      </c>
      <c r="L208" s="213" t="s">
        <v>367</v>
      </c>
    </row>
    <row r="209" spans="2:12" ht="57">
      <c r="B209" s="218" t="s">
        <v>487</v>
      </c>
      <c r="C209" s="219" t="s">
        <v>390</v>
      </c>
      <c r="D209" s="221">
        <v>43466</v>
      </c>
      <c r="E209" s="55" t="s">
        <v>357</v>
      </c>
      <c r="F209" s="55" t="s">
        <v>27</v>
      </c>
      <c r="G209" s="173" t="s">
        <v>35</v>
      </c>
      <c r="H209" s="220">
        <v>17000000</v>
      </c>
      <c r="I209" s="220">
        <v>17000000</v>
      </c>
      <c r="J209" s="173" t="s">
        <v>29</v>
      </c>
      <c r="K209" s="173" t="s">
        <v>30</v>
      </c>
      <c r="L209" s="213" t="s">
        <v>367</v>
      </c>
    </row>
    <row r="210" spans="2:12" ht="142.5">
      <c r="B210" s="218" t="s">
        <v>488</v>
      </c>
      <c r="C210" s="219" t="s">
        <v>468</v>
      </c>
      <c r="D210" s="221">
        <v>43678</v>
      </c>
      <c r="E210" s="55" t="s">
        <v>43</v>
      </c>
      <c r="F210" s="55" t="s">
        <v>391</v>
      </c>
      <c r="G210" s="173" t="s">
        <v>35</v>
      </c>
      <c r="H210" s="220">
        <v>27017944</v>
      </c>
      <c r="I210" s="220">
        <v>27017944</v>
      </c>
      <c r="J210" s="173" t="s">
        <v>382</v>
      </c>
      <c r="K210" s="173" t="s">
        <v>382</v>
      </c>
      <c r="L210" s="213" t="s">
        <v>392</v>
      </c>
    </row>
    <row r="211" spans="2:12" ht="156.75">
      <c r="B211" s="218" t="s">
        <v>489</v>
      </c>
      <c r="C211" s="219" t="s">
        <v>469</v>
      </c>
      <c r="D211" s="222" t="s">
        <v>393</v>
      </c>
      <c r="E211" s="55" t="s">
        <v>43</v>
      </c>
      <c r="F211" s="55" t="s">
        <v>394</v>
      </c>
      <c r="G211" s="173" t="s">
        <v>35</v>
      </c>
      <c r="H211" s="223">
        <v>50000000</v>
      </c>
      <c r="I211" s="223">
        <v>50000000</v>
      </c>
      <c r="J211" s="173" t="s">
        <v>382</v>
      </c>
      <c r="K211" s="173" t="s">
        <v>382</v>
      </c>
      <c r="L211" s="213" t="s">
        <v>395</v>
      </c>
    </row>
    <row r="212" spans="2:12" ht="57">
      <c r="B212" s="218" t="s">
        <v>488</v>
      </c>
      <c r="C212" s="219" t="s">
        <v>396</v>
      </c>
      <c r="D212" s="224">
        <v>43525</v>
      </c>
      <c r="E212" s="166">
        <v>51</v>
      </c>
      <c r="F212" s="55" t="s">
        <v>397</v>
      </c>
      <c r="G212" s="173" t="s">
        <v>35</v>
      </c>
      <c r="H212" s="225">
        <v>11000000</v>
      </c>
      <c r="I212" s="225">
        <v>11000000</v>
      </c>
      <c r="J212" s="173" t="s">
        <v>29</v>
      </c>
      <c r="K212" s="173" t="s">
        <v>30</v>
      </c>
      <c r="L212" s="213" t="s">
        <v>367</v>
      </c>
    </row>
    <row r="213" spans="2:12" ht="57">
      <c r="B213" s="182">
        <v>80111620</v>
      </c>
      <c r="C213" s="158" t="s">
        <v>398</v>
      </c>
      <c r="D213" s="181">
        <v>43132</v>
      </c>
      <c r="E213" s="112" t="s">
        <v>281</v>
      </c>
      <c r="F213" s="29" t="s">
        <v>399</v>
      </c>
      <c r="G213" s="111" t="s">
        <v>35</v>
      </c>
      <c r="H213" s="153">
        <v>29140495</v>
      </c>
      <c r="I213" s="153">
        <v>29140495</v>
      </c>
      <c r="J213" s="111" t="s">
        <v>29</v>
      </c>
      <c r="K213" s="111" t="s">
        <v>129</v>
      </c>
      <c r="L213" s="37" t="s">
        <v>400</v>
      </c>
    </row>
    <row r="214" spans="2:12" ht="57">
      <c r="B214" s="182">
        <v>80111620</v>
      </c>
      <c r="C214" s="158" t="s">
        <v>398</v>
      </c>
      <c r="D214" s="181">
        <v>43132</v>
      </c>
      <c r="E214" s="112" t="s">
        <v>281</v>
      </c>
      <c r="F214" s="29" t="s">
        <v>399</v>
      </c>
      <c r="G214" s="111" t="s">
        <v>35</v>
      </c>
      <c r="H214" s="153">
        <v>29140495</v>
      </c>
      <c r="I214" s="153">
        <v>29140495</v>
      </c>
      <c r="J214" s="111" t="s">
        <v>29</v>
      </c>
      <c r="K214" s="111" t="s">
        <v>129</v>
      </c>
      <c r="L214" s="37" t="s">
        <v>400</v>
      </c>
    </row>
    <row r="215" spans="2:12" ht="57">
      <c r="B215" s="182">
        <v>80111620</v>
      </c>
      <c r="C215" s="158" t="s">
        <v>398</v>
      </c>
      <c r="D215" s="181">
        <v>43132</v>
      </c>
      <c r="E215" s="112" t="s">
        <v>281</v>
      </c>
      <c r="F215" s="29" t="s">
        <v>399</v>
      </c>
      <c r="G215" s="111" t="s">
        <v>35</v>
      </c>
      <c r="H215" s="153">
        <v>29140495</v>
      </c>
      <c r="I215" s="153">
        <v>29140495</v>
      </c>
      <c r="J215" s="111" t="s">
        <v>29</v>
      </c>
      <c r="K215" s="111" t="s">
        <v>129</v>
      </c>
      <c r="L215" s="37" t="s">
        <v>400</v>
      </c>
    </row>
    <row r="216" spans="2:12" ht="28.5">
      <c r="B216" s="182">
        <v>80161501</v>
      </c>
      <c r="C216" s="29" t="s">
        <v>401</v>
      </c>
      <c r="D216" s="159">
        <v>43497</v>
      </c>
      <c r="E216" s="112" t="s">
        <v>338</v>
      </c>
      <c r="F216" s="29" t="s">
        <v>27</v>
      </c>
      <c r="G216" s="111" t="s">
        <v>35</v>
      </c>
      <c r="H216" s="206">
        <v>29140495</v>
      </c>
      <c r="I216" s="206">
        <v>29140495</v>
      </c>
      <c r="J216" s="111" t="s">
        <v>29</v>
      </c>
      <c r="K216" s="111" t="s">
        <v>29</v>
      </c>
      <c r="L216" s="37" t="s">
        <v>402</v>
      </c>
    </row>
    <row r="217" spans="2:12" ht="28.5">
      <c r="B217" s="182">
        <v>80111620</v>
      </c>
      <c r="C217" s="180" t="s">
        <v>403</v>
      </c>
      <c r="D217" s="181">
        <v>43497</v>
      </c>
      <c r="E217" s="112" t="s">
        <v>34</v>
      </c>
      <c r="F217" s="29" t="s">
        <v>27</v>
      </c>
      <c r="G217" s="112" t="s">
        <v>218</v>
      </c>
      <c r="H217" s="226">
        <v>200000000</v>
      </c>
      <c r="I217" s="226">
        <v>200000000</v>
      </c>
      <c r="J217" s="112" t="s">
        <v>29</v>
      </c>
      <c r="K217" s="112" t="s">
        <v>29</v>
      </c>
      <c r="L217" s="59" t="s">
        <v>402</v>
      </c>
    </row>
    <row r="218" spans="2:12" ht="28.5">
      <c r="B218" s="194">
        <v>80111620</v>
      </c>
      <c r="C218" s="227" t="s">
        <v>404</v>
      </c>
      <c r="D218" s="228">
        <v>43497</v>
      </c>
      <c r="E218" s="229" t="s">
        <v>228</v>
      </c>
      <c r="F218" s="194" t="s">
        <v>27</v>
      </c>
      <c r="G218" s="229" t="s">
        <v>35</v>
      </c>
      <c r="H218" s="230">
        <v>29140494</v>
      </c>
      <c r="I218" s="230">
        <v>29140494</v>
      </c>
      <c r="J218" s="229" t="s">
        <v>279</v>
      </c>
      <c r="K218" s="229" t="s">
        <v>30</v>
      </c>
      <c r="L218" s="231" t="s">
        <v>405</v>
      </c>
    </row>
    <row r="219" spans="2:12" ht="28.5">
      <c r="B219" s="232">
        <v>80111620</v>
      </c>
      <c r="C219" s="233" t="s">
        <v>406</v>
      </c>
      <c r="D219" s="234">
        <v>43467</v>
      </c>
      <c r="E219" s="235" t="s">
        <v>116</v>
      </c>
      <c r="F219" s="232" t="s">
        <v>27</v>
      </c>
      <c r="G219" s="235" t="s">
        <v>35</v>
      </c>
      <c r="H219" s="236">
        <v>22341063.915</v>
      </c>
      <c r="I219" s="236">
        <v>22341063.915</v>
      </c>
      <c r="J219" s="235" t="s">
        <v>279</v>
      </c>
      <c r="K219" s="235" t="s">
        <v>30</v>
      </c>
      <c r="L219" s="237" t="s">
        <v>405</v>
      </c>
    </row>
    <row r="220" spans="2:12" ht="57">
      <c r="B220" s="263">
        <v>80111600</v>
      </c>
      <c r="C220" s="180" t="s">
        <v>407</v>
      </c>
      <c r="D220" s="181">
        <v>43479</v>
      </c>
      <c r="E220" s="173" t="s">
        <v>34</v>
      </c>
      <c r="F220" s="180" t="s">
        <v>27</v>
      </c>
      <c r="G220" s="112" t="s">
        <v>35</v>
      </c>
      <c r="H220" s="238">
        <v>30528137.475</v>
      </c>
      <c r="I220" s="238">
        <v>30528137.475</v>
      </c>
      <c r="J220" s="112" t="s">
        <v>29</v>
      </c>
      <c r="K220" s="112" t="s">
        <v>408</v>
      </c>
      <c r="L220" s="59" t="s">
        <v>409</v>
      </c>
    </row>
    <row r="221" spans="2:12" ht="57">
      <c r="B221" s="263">
        <v>80111600</v>
      </c>
      <c r="C221" s="180" t="s">
        <v>410</v>
      </c>
      <c r="D221" s="181">
        <v>43479</v>
      </c>
      <c r="E221" s="173" t="s">
        <v>34</v>
      </c>
      <c r="F221" s="180" t="s">
        <v>27</v>
      </c>
      <c r="G221" s="112" t="s">
        <v>35</v>
      </c>
      <c r="H221" s="238">
        <v>30528137.475</v>
      </c>
      <c r="I221" s="238">
        <v>30528137.475</v>
      </c>
      <c r="J221" s="112" t="s">
        <v>29</v>
      </c>
      <c r="K221" s="112" t="s">
        <v>408</v>
      </c>
      <c r="L221" s="59" t="s">
        <v>411</v>
      </c>
    </row>
    <row r="222" spans="2:12" ht="57">
      <c r="B222" s="263">
        <v>80111600</v>
      </c>
      <c r="C222" s="180" t="s">
        <v>410</v>
      </c>
      <c r="D222" s="181">
        <v>43479</v>
      </c>
      <c r="E222" s="173" t="s">
        <v>34</v>
      </c>
      <c r="F222" s="180" t="s">
        <v>27</v>
      </c>
      <c r="G222" s="112" t="s">
        <v>35</v>
      </c>
      <c r="H222" s="238">
        <v>30528137.475</v>
      </c>
      <c r="I222" s="238">
        <v>30528137.475</v>
      </c>
      <c r="J222" s="112" t="s">
        <v>29</v>
      </c>
      <c r="K222" s="112" t="s">
        <v>408</v>
      </c>
      <c r="L222" s="59" t="s">
        <v>412</v>
      </c>
    </row>
    <row r="223" spans="2:12" ht="57">
      <c r="B223" s="263">
        <v>80111600</v>
      </c>
      <c r="C223" s="180" t="s">
        <v>413</v>
      </c>
      <c r="D223" s="181">
        <v>43479</v>
      </c>
      <c r="E223" s="173" t="s">
        <v>34</v>
      </c>
      <c r="F223" s="180" t="s">
        <v>27</v>
      </c>
      <c r="G223" s="112" t="s">
        <v>35</v>
      </c>
      <c r="H223" s="238">
        <v>30528137.475</v>
      </c>
      <c r="I223" s="238">
        <v>30528137.475</v>
      </c>
      <c r="J223" s="112" t="s">
        <v>29</v>
      </c>
      <c r="K223" s="112" t="s">
        <v>408</v>
      </c>
      <c r="L223" s="59" t="s">
        <v>414</v>
      </c>
    </row>
    <row r="224" spans="2:12" ht="86.25" customHeight="1">
      <c r="B224" s="261">
        <v>55101501</v>
      </c>
      <c r="C224" s="158" t="s">
        <v>415</v>
      </c>
      <c r="D224" s="159">
        <v>43497</v>
      </c>
      <c r="E224" s="111">
        <v>12</v>
      </c>
      <c r="F224" s="29" t="s">
        <v>416</v>
      </c>
      <c r="G224" s="111" t="s">
        <v>218</v>
      </c>
      <c r="H224" s="193">
        <v>300000000</v>
      </c>
      <c r="I224" s="193">
        <v>300000000</v>
      </c>
      <c r="J224" s="111" t="s">
        <v>29</v>
      </c>
      <c r="K224" s="111" t="s">
        <v>408</v>
      </c>
      <c r="L224" s="37" t="s">
        <v>417</v>
      </c>
    </row>
    <row r="225" spans="2:12" ht="71.25">
      <c r="B225" s="261">
        <v>83121701</v>
      </c>
      <c r="C225" s="158" t="s">
        <v>418</v>
      </c>
      <c r="D225" s="159">
        <v>43497</v>
      </c>
      <c r="E225" s="111">
        <v>12</v>
      </c>
      <c r="F225" s="29" t="s">
        <v>419</v>
      </c>
      <c r="G225" s="111" t="s">
        <v>218</v>
      </c>
      <c r="H225" s="193">
        <v>600000000</v>
      </c>
      <c r="I225" s="193">
        <v>600000000</v>
      </c>
      <c r="J225" s="111" t="s">
        <v>29</v>
      </c>
      <c r="K225" s="111" t="s">
        <v>408</v>
      </c>
      <c r="L225" s="37" t="s">
        <v>420</v>
      </c>
    </row>
    <row r="226" spans="2:12" ht="28.5">
      <c r="B226" s="239">
        <v>80111701</v>
      </c>
      <c r="C226" s="163" t="s">
        <v>421</v>
      </c>
      <c r="D226" s="184">
        <v>43497</v>
      </c>
      <c r="E226" s="112" t="s">
        <v>338</v>
      </c>
      <c r="F226" s="29" t="s">
        <v>27</v>
      </c>
      <c r="G226" s="111" t="s">
        <v>35</v>
      </c>
      <c r="H226" s="206">
        <v>29140495</v>
      </c>
      <c r="I226" s="206">
        <v>29140495</v>
      </c>
      <c r="J226" s="111" t="s">
        <v>29</v>
      </c>
      <c r="K226" s="111" t="s">
        <v>29</v>
      </c>
      <c r="L226" s="37" t="s">
        <v>402</v>
      </c>
    </row>
    <row r="227" spans="2:12" ht="28.5">
      <c r="B227" s="182">
        <v>80111620</v>
      </c>
      <c r="C227" s="158" t="s">
        <v>422</v>
      </c>
      <c r="D227" s="159">
        <v>43467</v>
      </c>
      <c r="E227" s="111">
        <v>11.5</v>
      </c>
      <c r="F227" s="163" t="s">
        <v>423</v>
      </c>
      <c r="G227" s="103" t="s">
        <v>35</v>
      </c>
      <c r="H227" s="240">
        <v>31915780</v>
      </c>
      <c r="I227" s="240">
        <v>31915780</v>
      </c>
      <c r="J227" s="111" t="s">
        <v>29</v>
      </c>
      <c r="K227" s="111" t="s">
        <v>29</v>
      </c>
      <c r="L227" s="37" t="s">
        <v>402</v>
      </c>
    </row>
    <row r="228" spans="2:12" ht="28.5">
      <c r="B228" s="182">
        <v>80161501</v>
      </c>
      <c r="C228" s="29" t="s">
        <v>424</v>
      </c>
      <c r="D228" s="159">
        <v>43497</v>
      </c>
      <c r="E228" s="112" t="s">
        <v>338</v>
      </c>
      <c r="F228" s="29" t="s">
        <v>27</v>
      </c>
      <c r="G228" s="111" t="s">
        <v>35</v>
      </c>
      <c r="H228" s="206">
        <v>29140495</v>
      </c>
      <c r="I228" s="206">
        <v>29140495</v>
      </c>
      <c r="J228" s="111" t="s">
        <v>29</v>
      </c>
      <c r="K228" s="111" t="s">
        <v>29</v>
      </c>
      <c r="L228" s="37" t="s">
        <v>402</v>
      </c>
    </row>
    <row r="229" spans="2:12" ht="142.5">
      <c r="B229" s="179">
        <v>80111620</v>
      </c>
      <c r="C229" s="158" t="s">
        <v>425</v>
      </c>
      <c r="D229" s="241">
        <v>43497</v>
      </c>
      <c r="E229" s="112" t="s">
        <v>338</v>
      </c>
      <c r="F229" s="29" t="s">
        <v>27</v>
      </c>
      <c r="G229" s="111" t="s">
        <v>35</v>
      </c>
      <c r="H229" s="206">
        <v>29140495</v>
      </c>
      <c r="I229" s="206">
        <v>29140495</v>
      </c>
      <c r="J229" s="158" t="s">
        <v>279</v>
      </c>
      <c r="K229" s="158" t="s">
        <v>30</v>
      </c>
      <c r="L229" s="242" t="s">
        <v>426</v>
      </c>
    </row>
    <row r="230" spans="2:12" ht="342.75" thickBot="1">
      <c r="B230" s="179">
        <v>80111620</v>
      </c>
      <c r="C230" s="158" t="s">
        <v>427</v>
      </c>
      <c r="D230" s="241">
        <v>43497</v>
      </c>
      <c r="E230" s="112" t="s">
        <v>338</v>
      </c>
      <c r="F230" s="29" t="s">
        <v>27</v>
      </c>
      <c r="G230" s="111" t="s">
        <v>35</v>
      </c>
      <c r="H230" s="206">
        <v>29140495</v>
      </c>
      <c r="I230" s="206">
        <v>29140495</v>
      </c>
      <c r="J230" s="158" t="s">
        <v>279</v>
      </c>
      <c r="K230" s="158" t="s">
        <v>30</v>
      </c>
      <c r="L230" s="242" t="s">
        <v>426</v>
      </c>
    </row>
    <row r="231" spans="2:12" ht="43.5" thickBot="1">
      <c r="B231" s="243">
        <v>80111600</v>
      </c>
      <c r="C231" s="244" t="s">
        <v>428</v>
      </c>
      <c r="D231" s="175">
        <v>43480</v>
      </c>
      <c r="E231" s="173" t="s">
        <v>34</v>
      </c>
      <c r="F231" s="166" t="s">
        <v>27</v>
      </c>
      <c r="G231" s="173" t="s">
        <v>35</v>
      </c>
      <c r="H231" s="245">
        <v>30528137</v>
      </c>
      <c r="I231" s="245">
        <v>30528137</v>
      </c>
      <c r="J231" s="111" t="s">
        <v>29</v>
      </c>
      <c r="K231" s="111" t="s">
        <v>30</v>
      </c>
      <c r="L231" s="246" t="s">
        <v>429</v>
      </c>
    </row>
    <row r="232" spans="2:12" ht="43.5" thickBot="1">
      <c r="B232" s="243">
        <v>80111601</v>
      </c>
      <c r="C232" s="244" t="s">
        <v>428</v>
      </c>
      <c r="D232" s="175">
        <v>43480</v>
      </c>
      <c r="E232" s="173" t="s">
        <v>34</v>
      </c>
      <c r="F232" s="166" t="s">
        <v>27</v>
      </c>
      <c r="G232" s="173" t="s">
        <v>35</v>
      </c>
      <c r="H232" s="245">
        <v>30528137</v>
      </c>
      <c r="I232" s="245">
        <v>30528137</v>
      </c>
      <c r="J232" s="111" t="s">
        <v>29</v>
      </c>
      <c r="K232" s="111" t="s">
        <v>30</v>
      </c>
      <c r="L232" s="246" t="s">
        <v>429</v>
      </c>
    </row>
    <row r="233" spans="2:12" ht="43.5" thickBot="1">
      <c r="B233" s="243">
        <v>80111601</v>
      </c>
      <c r="C233" s="244" t="s">
        <v>428</v>
      </c>
      <c r="D233" s="175">
        <v>43497</v>
      </c>
      <c r="E233" s="173" t="s">
        <v>281</v>
      </c>
      <c r="F233" s="166" t="s">
        <v>27</v>
      </c>
      <c r="G233" s="173" t="s">
        <v>35</v>
      </c>
      <c r="H233" s="245">
        <v>29140495</v>
      </c>
      <c r="I233" s="245">
        <v>29140495</v>
      </c>
      <c r="J233" s="111" t="s">
        <v>29</v>
      </c>
      <c r="K233" s="111" t="s">
        <v>30</v>
      </c>
      <c r="L233" s="246" t="s">
        <v>429</v>
      </c>
    </row>
    <row r="234" spans="2:12" ht="43.5" thickBot="1">
      <c r="B234" s="243">
        <v>80111601</v>
      </c>
      <c r="C234" s="244" t="s">
        <v>430</v>
      </c>
      <c r="D234" s="175">
        <v>43480</v>
      </c>
      <c r="E234" s="173" t="s">
        <v>34</v>
      </c>
      <c r="F234" s="166" t="s">
        <v>27</v>
      </c>
      <c r="G234" s="173" t="s">
        <v>35</v>
      </c>
      <c r="H234" s="245">
        <v>21369713</v>
      </c>
      <c r="I234" s="245">
        <v>21369713</v>
      </c>
      <c r="J234" s="111" t="s">
        <v>29</v>
      </c>
      <c r="K234" s="111" t="s">
        <v>30</v>
      </c>
      <c r="L234" s="246" t="s">
        <v>429</v>
      </c>
    </row>
    <row r="235" spans="2:12" ht="42.75">
      <c r="B235" s="243">
        <v>80111601</v>
      </c>
      <c r="C235" s="244" t="s">
        <v>430</v>
      </c>
      <c r="D235" s="175">
        <v>43480</v>
      </c>
      <c r="E235" s="173" t="s">
        <v>281</v>
      </c>
      <c r="F235" s="166" t="s">
        <v>27</v>
      </c>
      <c r="G235" s="173" t="s">
        <v>35</v>
      </c>
      <c r="H235" s="245">
        <v>20398363</v>
      </c>
      <c r="I235" s="245">
        <v>20398363</v>
      </c>
      <c r="J235" s="111" t="s">
        <v>29</v>
      </c>
      <c r="K235" s="111" t="s">
        <v>30</v>
      </c>
      <c r="L235" s="246" t="s">
        <v>429</v>
      </c>
    </row>
    <row r="236" spans="2:12" ht="42.75">
      <c r="B236" s="247">
        <v>72151500</v>
      </c>
      <c r="C236" s="248" t="s">
        <v>431</v>
      </c>
      <c r="D236" s="249">
        <v>43525</v>
      </c>
      <c r="E236" s="111" t="s">
        <v>43</v>
      </c>
      <c r="F236" s="55" t="s">
        <v>73</v>
      </c>
      <c r="G236" s="173" t="s">
        <v>35</v>
      </c>
      <c r="H236" s="245">
        <v>400000</v>
      </c>
      <c r="I236" s="245">
        <v>400000</v>
      </c>
      <c r="J236" s="111" t="s">
        <v>29</v>
      </c>
      <c r="K236" s="111" t="s">
        <v>30</v>
      </c>
      <c r="L236" s="246" t="s">
        <v>429</v>
      </c>
    </row>
    <row r="237" spans="2:12" ht="71.25">
      <c r="B237" s="250">
        <v>76121900</v>
      </c>
      <c r="C237" s="251" t="s">
        <v>432</v>
      </c>
      <c r="D237" s="252">
        <v>43525</v>
      </c>
      <c r="E237" s="253" t="s">
        <v>41</v>
      </c>
      <c r="F237" s="254" t="s">
        <v>111</v>
      </c>
      <c r="G237" s="253" t="s">
        <v>35</v>
      </c>
      <c r="H237" s="153">
        <v>1000000</v>
      </c>
      <c r="I237" s="153">
        <v>1000000</v>
      </c>
      <c r="J237" s="111" t="s">
        <v>29</v>
      </c>
      <c r="K237" s="111" t="s">
        <v>30</v>
      </c>
      <c r="L237" s="255" t="s">
        <v>433</v>
      </c>
    </row>
    <row r="238" spans="2:12" ht="14.25">
      <c r="B238" s="166" t="s">
        <v>475</v>
      </c>
      <c r="C238" s="256" t="s">
        <v>434</v>
      </c>
      <c r="D238" s="249">
        <v>43525</v>
      </c>
      <c r="E238" s="111" t="s">
        <v>43</v>
      </c>
      <c r="F238" s="257" t="s">
        <v>46</v>
      </c>
      <c r="G238" s="211" t="s">
        <v>112</v>
      </c>
      <c r="H238" s="183">
        <v>6500000</v>
      </c>
      <c r="I238" s="183">
        <v>6500000</v>
      </c>
      <c r="J238" s="111" t="s">
        <v>29</v>
      </c>
      <c r="K238" s="111" t="s">
        <v>30</v>
      </c>
      <c r="L238" s="166" t="s">
        <v>433</v>
      </c>
    </row>
    <row r="239" spans="2:12" ht="57">
      <c r="B239" s="262">
        <v>80111601</v>
      </c>
      <c r="C239" s="256" t="s">
        <v>435</v>
      </c>
      <c r="D239" s="258">
        <v>43497</v>
      </c>
      <c r="E239" s="111" t="s">
        <v>34</v>
      </c>
      <c r="F239" s="29" t="s">
        <v>436</v>
      </c>
      <c r="G239" s="111" t="s">
        <v>437</v>
      </c>
      <c r="H239" s="153">
        <v>68479497</v>
      </c>
      <c r="I239" s="153">
        <v>68479497</v>
      </c>
      <c r="J239" s="111" t="s">
        <v>29</v>
      </c>
      <c r="K239" s="111" t="s">
        <v>30</v>
      </c>
      <c r="L239" s="246" t="s">
        <v>429</v>
      </c>
    </row>
    <row r="240" spans="2:12" ht="42.75">
      <c r="B240" s="262">
        <v>51141501</v>
      </c>
      <c r="C240" s="256" t="s">
        <v>438</v>
      </c>
      <c r="D240" s="258">
        <v>43497</v>
      </c>
      <c r="E240" s="111" t="s">
        <v>32</v>
      </c>
      <c r="F240" s="29" t="s">
        <v>27</v>
      </c>
      <c r="G240" s="111" t="s">
        <v>102</v>
      </c>
      <c r="H240" s="153">
        <v>65000000</v>
      </c>
      <c r="I240" s="153">
        <v>65000000</v>
      </c>
      <c r="J240" s="111" t="s">
        <v>29</v>
      </c>
      <c r="K240" s="111" t="s">
        <v>30</v>
      </c>
      <c r="L240" s="246" t="s">
        <v>429</v>
      </c>
    </row>
    <row r="241" spans="2:12" ht="28.5">
      <c r="B241" s="55">
        <v>80111600</v>
      </c>
      <c r="C241" s="259" t="s">
        <v>439</v>
      </c>
      <c r="D241" s="198">
        <v>43497</v>
      </c>
      <c r="E241" s="102" t="s">
        <v>440</v>
      </c>
      <c r="F241" s="27" t="s">
        <v>441</v>
      </c>
      <c r="G241" s="102" t="s">
        <v>91</v>
      </c>
      <c r="H241" s="172">
        <v>29140495</v>
      </c>
      <c r="I241" s="172">
        <v>29140495</v>
      </c>
      <c r="J241" s="102" t="s">
        <v>29</v>
      </c>
      <c r="K241" s="102" t="s">
        <v>30</v>
      </c>
      <c r="L241" s="27" t="s">
        <v>92</v>
      </c>
    </row>
    <row r="242" spans="2:12" ht="28.5">
      <c r="B242" s="166">
        <v>80111600</v>
      </c>
      <c r="C242" s="260" t="s">
        <v>442</v>
      </c>
      <c r="D242" s="198">
        <v>43497</v>
      </c>
      <c r="E242" s="112" t="s">
        <v>338</v>
      </c>
      <c r="F242" s="29" t="s">
        <v>27</v>
      </c>
      <c r="G242" s="111" t="s">
        <v>35</v>
      </c>
      <c r="H242" s="206">
        <v>29140495</v>
      </c>
      <c r="I242" s="206">
        <v>29140495</v>
      </c>
      <c r="J242" s="101" t="s">
        <v>29</v>
      </c>
      <c r="K242" s="101" t="s">
        <v>30</v>
      </c>
      <c r="L242" s="28" t="s">
        <v>92</v>
      </c>
    </row>
    <row r="243" spans="2:12" ht="71.25">
      <c r="B243" s="166">
        <v>80111600</v>
      </c>
      <c r="C243" s="260" t="s">
        <v>443</v>
      </c>
      <c r="D243" s="198">
        <v>43497</v>
      </c>
      <c r="E243" s="112" t="s">
        <v>338</v>
      </c>
      <c r="F243" s="28" t="s">
        <v>441</v>
      </c>
      <c r="G243" s="101" t="s">
        <v>91</v>
      </c>
      <c r="H243" s="154">
        <v>87421451.985</v>
      </c>
      <c r="I243" s="154">
        <v>87421451.985</v>
      </c>
      <c r="J243" s="101" t="s">
        <v>29</v>
      </c>
      <c r="K243" s="101" t="s">
        <v>30</v>
      </c>
      <c r="L243" s="28" t="s">
        <v>92</v>
      </c>
    </row>
    <row r="244" spans="2:12" ht="71.25">
      <c r="B244" s="166">
        <v>80111600</v>
      </c>
      <c r="C244" s="260" t="s">
        <v>444</v>
      </c>
      <c r="D244" s="198">
        <v>43497</v>
      </c>
      <c r="E244" s="112" t="s">
        <v>338</v>
      </c>
      <c r="F244" s="28" t="s">
        <v>441</v>
      </c>
      <c r="G244" s="101" t="s">
        <v>227</v>
      </c>
      <c r="H244" s="154">
        <v>87421451.985</v>
      </c>
      <c r="I244" s="154">
        <v>87421451.985</v>
      </c>
      <c r="J244" s="101" t="s">
        <v>29</v>
      </c>
      <c r="K244" s="101" t="s">
        <v>30</v>
      </c>
      <c r="L244" s="28" t="s">
        <v>92</v>
      </c>
    </row>
    <row r="245" spans="2:12" ht="42.75">
      <c r="B245" s="166">
        <v>80111600</v>
      </c>
      <c r="C245" s="260" t="s">
        <v>445</v>
      </c>
      <c r="D245" s="198">
        <v>43497</v>
      </c>
      <c r="E245" s="112" t="s">
        <v>338</v>
      </c>
      <c r="F245" s="29" t="s">
        <v>27</v>
      </c>
      <c r="G245" s="111" t="s">
        <v>35</v>
      </c>
      <c r="H245" s="206">
        <v>29140495</v>
      </c>
      <c r="I245" s="206">
        <v>29140495</v>
      </c>
      <c r="J245" s="101" t="s">
        <v>29</v>
      </c>
      <c r="K245" s="101" t="s">
        <v>30</v>
      </c>
      <c r="L245" s="28" t="s">
        <v>92</v>
      </c>
    </row>
    <row r="246" spans="2:12" ht="85.5">
      <c r="B246" s="166">
        <v>12161500</v>
      </c>
      <c r="C246" s="260" t="s">
        <v>446</v>
      </c>
      <c r="D246" s="184">
        <v>43525</v>
      </c>
      <c r="E246" s="101" t="s">
        <v>349</v>
      </c>
      <c r="F246" s="180" t="s">
        <v>111</v>
      </c>
      <c r="G246" s="101" t="s">
        <v>91</v>
      </c>
      <c r="H246" s="154">
        <v>10000000</v>
      </c>
      <c r="I246" s="154">
        <v>10000000</v>
      </c>
      <c r="J246" s="101" t="s">
        <v>29</v>
      </c>
      <c r="K246" s="101" t="s">
        <v>30</v>
      </c>
      <c r="L246" s="28" t="s">
        <v>92</v>
      </c>
    </row>
    <row r="247" spans="2:12" ht="114">
      <c r="B247" s="166">
        <v>12161500</v>
      </c>
      <c r="C247" s="260" t="s">
        <v>447</v>
      </c>
      <c r="D247" s="184">
        <v>43525</v>
      </c>
      <c r="E247" s="101" t="s">
        <v>349</v>
      </c>
      <c r="F247" s="180" t="s">
        <v>111</v>
      </c>
      <c r="G247" s="101" t="s">
        <v>91</v>
      </c>
      <c r="H247" s="154">
        <v>6000000</v>
      </c>
      <c r="I247" s="154">
        <v>6000000</v>
      </c>
      <c r="J247" s="101" t="s">
        <v>29</v>
      </c>
      <c r="K247" s="101" t="s">
        <v>30</v>
      </c>
      <c r="L247" s="28" t="s">
        <v>92</v>
      </c>
    </row>
    <row r="248" spans="2:12" ht="114">
      <c r="B248" s="166">
        <v>12161500</v>
      </c>
      <c r="C248" s="260" t="s">
        <v>470</v>
      </c>
      <c r="D248" s="184">
        <v>43525</v>
      </c>
      <c r="E248" s="101" t="s">
        <v>349</v>
      </c>
      <c r="F248" s="180" t="s">
        <v>111</v>
      </c>
      <c r="G248" s="101" t="s">
        <v>91</v>
      </c>
      <c r="H248" s="154">
        <v>5000000</v>
      </c>
      <c r="I248" s="154">
        <v>5000000</v>
      </c>
      <c r="J248" s="101" t="s">
        <v>29</v>
      </c>
      <c r="K248" s="101" t="s">
        <v>30</v>
      </c>
      <c r="L248" s="28" t="s">
        <v>92</v>
      </c>
    </row>
    <row r="249" spans="2:12" ht="28.5">
      <c r="B249" s="166">
        <v>12161500</v>
      </c>
      <c r="C249" s="180" t="s">
        <v>448</v>
      </c>
      <c r="D249" s="184">
        <v>43525</v>
      </c>
      <c r="E249" s="101" t="s">
        <v>349</v>
      </c>
      <c r="F249" s="180" t="s">
        <v>111</v>
      </c>
      <c r="G249" s="112" t="s">
        <v>35</v>
      </c>
      <c r="H249" s="196">
        <v>16000000</v>
      </c>
      <c r="I249" s="196">
        <v>16000000</v>
      </c>
      <c r="J249" s="112" t="s">
        <v>29</v>
      </c>
      <c r="K249" s="173" t="s">
        <v>30</v>
      </c>
      <c r="L249" s="28" t="s">
        <v>92</v>
      </c>
    </row>
    <row r="250" spans="2:12" ht="370.5">
      <c r="B250" s="166">
        <v>12161500</v>
      </c>
      <c r="C250" s="28" t="s">
        <v>449</v>
      </c>
      <c r="D250" s="184">
        <v>43525</v>
      </c>
      <c r="E250" s="101" t="s">
        <v>349</v>
      </c>
      <c r="F250" s="180" t="s">
        <v>111</v>
      </c>
      <c r="G250" s="101" t="s">
        <v>91</v>
      </c>
      <c r="H250" s="154">
        <v>7000000</v>
      </c>
      <c r="I250" s="154">
        <v>7000000</v>
      </c>
      <c r="J250" s="101" t="s">
        <v>29</v>
      </c>
      <c r="K250" s="101" t="s">
        <v>30</v>
      </c>
      <c r="L250" s="28" t="s">
        <v>92</v>
      </c>
    </row>
    <row r="251" spans="2:12" ht="71.25">
      <c r="B251" s="166">
        <v>12161500</v>
      </c>
      <c r="C251" s="28" t="s">
        <v>450</v>
      </c>
      <c r="D251" s="184">
        <v>43525</v>
      </c>
      <c r="E251" s="101" t="s">
        <v>349</v>
      </c>
      <c r="F251" s="28" t="s">
        <v>94</v>
      </c>
      <c r="G251" s="101" t="s">
        <v>91</v>
      </c>
      <c r="H251" s="154">
        <v>50000000</v>
      </c>
      <c r="I251" s="154">
        <v>50000000</v>
      </c>
      <c r="J251" s="101" t="s">
        <v>29</v>
      </c>
      <c r="K251" s="101" t="s">
        <v>30</v>
      </c>
      <c r="L251" s="28" t="s">
        <v>92</v>
      </c>
    </row>
    <row r="252" spans="2:12" ht="14.25">
      <c r="B252" s="28">
        <v>27112001</v>
      </c>
      <c r="C252" s="28" t="s">
        <v>451</v>
      </c>
      <c r="D252" s="184">
        <v>43525</v>
      </c>
      <c r="E252" s="101" t="s">
        <v>349</v>
      </c>
      <c r="F252" s="180" t="s">
        <v>111</v>
      </c>
      <c r="G252" s="101" t="s">
        <v>91</v>
      </c>
      <c r="H252" s="154">
        <v>6000000</v>
      </c>
      <c r="I252" s="154">
        <v>6000000</v>
      </c>
      <c r="J252" s="101" t="s">
        <v>29</v>
      </c>
      <c r="K252" s="101" t="s">
        <v>30</v>
      </c>
      <c r="L252" s="28" t="s">
        <v>92</v>
      </c>
    </row>
    <row r="253" spans="2:12" ht="185.25">
      <c r="B253" s="28" t="s">
        <v>490</v>
      </c>
      <c r="C253" s="28" t="s">
        <v>452</v>
      </c>
      <c r="D253" s="184">
        <v>43525</v>
      </c>
      <c r="E253" s="101" t="s">
        <v>349</v>
      </c>
      <c r="F253" s="180" t="s">
        <v>111</v>
      </c>
      <c r="G253" s="101" t="s">
        <v>91</v>
      </c>
      <c r="H253" s="154">
        <v>9000000</v>
      </c>
      <c r="I253" s="154">
        <v>9000000</v>
      </c>
      <c r="J253" s="101" t="s">
        <v>29</v>
      </c>
      <c r="K253" s="101" t="s">
        <v>30</v>
      </c>
      <c r="L253" s="28" t="s">
        <v>92</v>
      </c>
    </row>
    <row r="254" spans="2:12" ht="42.75">
      <c r="B254" s="28">
        <v>15111500</v>
      </c>
      <c r="C254" s="125" t="s">
        <v>453</v>
      </c>
      <c r="D254" s="184">
        <v>43525</v>
      </c>
      <c r="E254" s="101" t="s">
        <v>349</v>
      </c>
      <c r="F254" s="180" t="s">
        <v>111</v>
      </c>
      <c r="G254" s="101" t="s">
        <v>91</v>
      </c>
      <c r="H254" s="154">
        <v>12000000</v>
      </c>
      <c r="I254" s="154">
        <v>12000000</v>
      </c>
      <c r="J254" s="101" t="s">
        <v>29</v>
      </c>
      <c r="K254" s="101" t="s">
        <v>30</v>
      </c>
      <c r="L254" s="28" t="s">
        <v>92</v>
      </c>
    </row>
    <row r="255" spans="2:12" ht="71.25">
      <c r="B255" s="28">
        <v>43211500</v>
      </c>
      <c r="C255" s="125" t="s">
        <v>454</v>
      </c>
      <c r="D255" s="184">
        <v>43525</v>
      </c>
      <c r="E255" s="101" t="s">
        <v>349</v>
      </c>
      <c r="F255" s="180" t="s">
        <v>111</v>
      </c>
      <c r="G255" s="101" t="s">
        <v>91</v>
      </c>
      <c r="H255" s="154">
        <v>15000000</v>
      </c>
      <c r="I255" s="154">
        <v>15000000</v>
      </c>
      <c r="J255" s="101" t="s">
        <v>29</v>
      </c>
      <c r="K255" s="101" t="s">
        <v>30</v>
      </c>
      <c r="L255" s="28" t="s">
        <v>92</v>
      </c>
    </row>
    <row r="256" spans="2:12" ht="57">
      <c r="B256" s="28">
        <v>43191601</v>
      </c>
      <c r="C256" s="125" t="s">
        <v>455</v>
      </c>
      <c r="D256" s="184">
        <v>43525</v>
      </c>
      <c r="E256" s="101" t="s">
        <v>349</v>
      </c>
      <c r="F256" s="180" t="s">
        <v>111</v>
      </c>
      <c r="G256" s="101" t="s">
        <v>91</v>
      </c>
      <c r="H256" s="154">
        <v>3500000</v>
      </c>
      <c r="I256" s="154">
        <v>3500000</v>
      </c>
      <c r="J256" s="101" t="s">
        <v>29</v>
      </c>
      <c r="K256" s="101" t="s">
        <v>30</v>
      </c>
      <c r="L256" s="28" t="s">
        <v>92</v>
      </c>
    </row>
    <row r="257" spans="2:12" ht="28.5">
      <c r="B257" s="28">
        <v>43191601</v>
      </c>
      <c r="C257" s="125" t="s">
        <v>456</v>
      </c>
      <c r="D257" s="184">
        <v>43525</v>
      </c>
      <c r="E257" s="101" t="s">
        <v>349</v>
      </c>
      <c r="F257" s="180" t="s">
        <v>111</v>
      </c>
      <c r="G257" s="101" t="s">
        <v>91</v>
      </c>
      <c r="H257" s="154">
        <v>1500000</v>
      </c>
      <c r="I257" s="154">
        <v>1500000</v>
      </c>
      <c r="J257" s="101" t="s">
        <v>29</v>
      </c>
      <c r="K257" s="101" t="s">
        <v>30</v>
      </c>
      <c r="L257" s="28" t="s">
        <v>92</v>
      </c>
    </row>
    <row r="258" spans="2:12" ht="14.25">
      <c r="B258" s="28">
        <v>78111700</v>
      </c>
      <c r="C258" s="125" t="s">
        <v>457</v>
      </c>
      <c r="D258" s="184">
        <v>43525</v>
      </c>
      <c r="E258" s="101" t="s">
        <v>349</v>
      </c>
      <c r="F258" s="180" t="s">
        <v>111</v>
      </c>
      <c r="G258" s="101" t="s">
        <v>91</v>
      </c>
      <c r="H258" s="154">
        <v>12000000</v>
      </c>
      <c r="I258" s="154">
        <v>12000000</v>
      </c>
      <c r="J258" s="101" t="s">
        <v>29</v>
      </c>
      <c r="K258" s="101" t="s">
        <v>30</v>
      </c>
      <c r="L258" s="28" t="s">
        <v>92</v>
      </c>
    </row>
    <row r="259" spans="2:12" ht="57">
      <c r="B259" s="163">
        <v>80111601</v>
      </c>
      <c r="C259" s="28" t="s">
        <v>458</v>
      </c>
      <c r="D259" s="184">
        <v>43525</v>
      </c>
      <c r="E259" s="101" t="s">
        <v>349</v>
      </c>
      <c r="F259" s="180" t="s">
        <v>111</v>
      </c>
      <c r="G259" s="101" t="s">
        <v>91</v>
      </c>
      <c r="H259" s="154">
        <v>1500000</v>
      </c>
      <c r="I259" s="154">
        <v>1500000</v>
      </c>
      <c r="J259" s="101" t="s">
        <v>29</v>
      </c>
      <c r="K259" s="101" t="s">
        <v>30</v>
      </c>
      <c r="L259" s="28" t="s">
        <v>92</v>
      </c>
    </row>
    <row r="260" spans="2:12" ht="28.5">
      <c r="B260" s="163">
        <v>80111601</v>
      </c>
      <c r="C260" s="28" t="s">
        <v>459</v>
      </c>
      <c r="D260" s="184">
        <v>43525</v>
      </c>
      <c r="E260" s="101" t="s">
        <v>349</v>
      </c>
      <c r="F260" s="180" t="s">
        <v>111</v>
      </c>
      <c r="G260" s="101" t="s">
        <v>91</v>
      </c>
      <c r="H260" s="154">
        <v>2000000</v>
      </c>
      <c r="I260" s="154">
        <v>2000000</v>
      </c>
      <c r="J260" s="101" t="s">
        <v>29</v>
      </c>
      <c r="K260" s="101" t="s">
        <v>30</v>
      </c>
      <c r="L260" s="28" t="s">
        <v>92</v>
      </c>
    </row>
    <row r="261" spans="2:12" ht="28.5">
      <c r="B261" s="28">
        <v>72154501</v>
      </c>
      <c r="C261" s="28" t="s">
        <v>460</v>
      </c>
      <c r="D261" s="184">
        <v>43525</v>
      </c>
      <c r="E261" s="101" t="s">
        <v>349</v>
      </c>
      <c r="F261" s="180" t="s">
        <v>111</v>
      </c>
      <c r="G261" s="101" t="s">
        <v>91</v>
      </c>
      <c r="H261" s="154">
        <v>12000000</v>
      </c>
      <c r="I261" s="154">
        <v>12000000</v>
      </c>
      <c r="J261" s="101" t="s">
        <v>29</v>
      </c>
      <c r="K261" s="101" t="s">
        <v>30</v>
      </c>
      <c r="L261" s="28" t="s">
        <v>92</v>
      </c>
    </row>
    <row r="262" spans="2:12" ht="60" customHeight="1">
      <c r="B262" s="163">
        <v>80111601</v>
      </c>
      <c r="C262" s="28" t="s">
        <v>461</v>
      </c>
      <c r="D262" s="184">
        <v>43525</v>
      </c>
      <c r="E262" s="101" t="s">
        <v>349</v>
      </c>
      <c r="F262" s="180" t="s">
        <v>111</v>
      </c>
      <c r="G262" s="101" t="s">
        <v>91</v>
      </c>
      <c r="H262" s="154">
        <v>2000000</v>
      </c>
      <c r="I262" s="154">
        <v>2000000</v>
      </c>
      <c r="J262" s="101" t="s">
        <v>29</v>
      </c>
      <c r="K262" s="101" t="s">
        <v>30</v>
      </c>
      <c r="L262" s="28" t="s">
        <v>92</v>
      </c>
    </row>
  </sheetData>
  <sheetProtection/>
  <mergeCells count="4">
    <mergeCell ref="A2:IV2"/>
    <mergeCell ref="A3:I3"/>
    <mergeCell ref="F12:I12"/>
    <mergeCell ref="F10:I10"/>
  </mergeCells>
  <dataValidations count="2">
    <dataValidation type="decimal" operator="greaterThanOrEqual" allowBlank="1" showInputMessage="1" showErrorMessage="1" sqref="H100:I102 H104:I105">
      <formula1>-1000000000000</formula1>
    </dataValidation>
    <dataValidation operator="greaterThanOrEqual" allowBlank="1" showInputMessage="1" showErrorMessage="1" sqref="C100:C102 C104:C105"/>
  </dataValidations>
  <hyperlinks>
    <hyperlink ref="C9" r:id="rId1" display="www.idsn.gov.co"/>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136" zoomScaleNormal="136"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8:K33"/>
  <sheetViews>
    <sheetView zoomScalePageLayoutView="0" workbookViewId="0" topLeftCell="A22">
      <selection activeCell="A33" sqref="A33:K33"/>
    </sheetView>
  </sheetViews>
  <sheetFormatPr defaultColWidth="11.421875" defaultRowHeight="15"/>
  <cols>
    <col min="1" max="1" width="11.421875" style="21" customWidth="1"/>
    <col min="2" max="2" width="41.28125" style="21" customWidth="1"/>
    <col min="3" max="10" width="11.421875" style="21" customWidth="1"/>
    <col min="11" max="11" width="32.00390625" style="21" customWidth="1"/>
    <col min="12" max="16384" width="11.421875" style="21" customWidth="1"/>
  </cols>
  <sheetData>
    <row r="8" spans="1:11" ht="65.25" customHeight="1">
      <c r="A8" s="14" t="s">
        <v>87</v>
      </c>
      <c r="B8" s="15" t="s">
        <v>45</v>
      </c>
      <c r="C8" s="16">
        <v>42401</v>
      </c>
      <c r="D8" s="15" t="s">
        <v>34</v>
      </c>
      <c r="E8" s="15" t="s">
        <v>33</v>
      </c>
      <c r="F8" s="15" t="s">
        <v>48</v>
      </c>
      <c r="G8" s="17">
        <v>190000000</v>
      </c>
      <c r="H8" s="18">
        <v>190000000</v>
      </c>
      <c r="I8" s="19" t="s">
        <v>29</v>
      </c>
      <c r="J8" s="19" t="s">
        <v>30</v>
      </c>
      <c r="K8" s="20" t="s">
        <v>55</v>
      </c>
    </row>
    <row r="9" spans="1:11" ht="60" customHeight="1">
      <c r="A9" s="14">
        <v>78111800</v>
      </c>
      <c r="B9" s="22" t="s">
        <v>54</v>
      </c>
      <c r="C9" s="23">
        <v>42401</v>
      </c>
      <c r="D9" s="24" t="s">
        <v>34</v>
      </c>
      <c r="E9" s="24" t="s">
        <v>33</v>
      </c>
      <c r="F9" s="24" t="s">
        <v>48</v>
      </c>
      <c r="G9" s="25">
        <v>80000000</v>
      </c>
      <c r="H9" s="26">
        <v>80000000</v>
      </c>
      <c r="I9" s="19" t="s">
        <v>29</v>
      </c>
      <c r="J9" s="19" t="s">
        <v>30</v>
      </c>
      <c r="K9" s="20" t="s">
        <v>55</v>
      </c>
    </row>
    <row r="11" spans="1:11" ht="30">
      <c r="A11" s="7"/>
      <c r="B11" s="8" t="s">
        <v>79</v>
      </c>
      <c r="C11" s="9">
        <v>42767</v>
      </c>
      <c r="D11" s="10" t="s">
        <v>72</v>
      </c>
      <c r="E11" s="10" t="s">
        <v>73</v>
      </c>
      <c r="F11" s="11" t="s">
        <v>28</v>
      </c>
      <c r="G11" s="12">
        <v>20000000</v>
      </c>
      <c r="H11" s="12">
        <f>+G11</f>
        <v>20000000</v>
      </c>
      <c r="I11" s="11" t="s">
        <v>29</v>
      </c>
      <c r="J11" s="11" t="s">
        <v>30</v>
      </c>
      <c r="K11" s="13" t="s">
        <v>76</v>
      </c>
    </row>
    <row r="12" spans="1:11" ht="45">
      <c r="A12" s="7"/>
      <c r="B12" s="8" t="s">
        <v>80</v>
      </c>
      <c r="C12" s="9">
        <v>42767</v>
      </c>
      <c r="D12" s="10" t="s">
        <v>72</v>
      </c>
      <c r="E12" s="10" t="s">
        <v>73</v>
      </c>
      <c r="F12" s="11" t="s">
        <v>28</v>
      </c>
      <c r="G12" s="12">
        <v>20000000</v>
      </c>
      <c r="H12" s="12">
        <f>+G12</f>
        <v>20000000</v>
      </c>
      <c r="I12" s="11" t="s">
        <v>29</v>
      </c>
      <c r="J12" s="11" t="s">
        <v>30</v>
      </c>
      <c r="K12" s="13" t="s">
        <v>78</v>
      </c>
    </row>
    <row r="13" spans="1:11" ht="45">
      <c r="A13" s="7"/>
      <c r="B13" s="8" t="s">
        <v>82</v>
      </c>
      <c r="C13" s="9">
        <v>42767</v>
      </c>
      <c r="D13" s="10" t="s">
        <v>41</v>
      </c>
      <c r="E13" s="10" t="s">
        <v>73</v>
      </c>
      <c r="F13" s="11" t="s">
        <v>28</v>
      </c>
      <c r="G13" s="12">
        <v>43200000</v>
      </c>
      <c r="H13" s="12">
        <f>+G13</f>
        <v>43200000</v>
      </c>
      <c r="I13" s="11" t="s">
        <v>29</v>
      </c>
      <c r="J13" s="11" t="s">
        <v>30</v>
      </c>
      <c r="K13" s="13" t="s">
        <v>81</v>
      </c>
    </row>
    <row r="16" spans="1:11" ht="60">
      <c r="A16" s="7"/>
      <c r="B16" s="8" t="s">
        <v>83</v>
      </c>
      <c r="C16" s="9">
        <v>42767</v>
      </c>
      <c r="D16" s="11" t="s">
        <v>41</v>
      </c>
      <c r="E16" s="11" t="s">
        <v>73</v>
      </c>
      <c r="F16" s="11" t="s">
        <v>28</v>
      </c>
      <c r="G16" s="12">
        <v>20000000</v>
      </c>
      <c r="H16" s="12">
        <f>+G16</f>
        <v>20000000</v>
      </c>
      <c r="I16" s="11" t="s">
        <v>29</v>
      </c>
      <c r="J16" s="11" t="s">
        <v>30</v>
      </c>
      <c r="K16" s="13" t="s">
        <v>77</v>
      </c>
    </row>
    <row r="19" spans="1:11" ht="57">
      <c r="A19" s="2" t="s">
        <v>74</v>
      </c>
      <c r="B19" s="4" t="s">
        <v>45</v>
      </c>
      <c r="C19" s="5" t="s">
        <v>84</v>
      </c>
      <c r="D19" s="3">
        <v>10</v>
      </c>
      <c r="E19" s="2" t="s">
        <v>33</v>
      </c>
      <c r="F19" s="1" t="s">
        <v>35</v>
      </c>
      <c r="G19" s="6">
        <v>1594997</v>
      </c>
      <c r="H19" s="6">
        <v>1594997</v>
      </c>
      <c r="I19" s="3" t="s">
        <v>29</v>
      </c>
      <c r="J19" s="3" t="s">
        <v>30</v>
      </c>
      <c r="K19" s="2" t="s">
        <v>85</v>
      </c>
    </row>
    <row r="22" spans="1:11" ht="28.5">
      <c r="A22" s="30">
        <v>841315</v>
      </c>
      <c r="B22" s="36" t="s">
        <v>93</v>
      </c>
      <c r="C22" s="31">
        <v>42736</v>
      </c>
      <c r="D22" s="32" t="s">
        <v>31</v>
      </c>
      <c r="E22" s="32" t="s">
        <v>94</v>
      </c>
      <c r="F22" s="32" t="s">
        <v>91</v>
      </c>
      <c r="G22" s="33">
        <v>8000000</v>
      </c>
      <c r="H22" s="32"/>
      <c r="I22" s="34" t="s">
        <v>29</v>
      </c>
      <c r="J22" s="34" t="s">
        <v>30</v>
      </c>
      <c r="K22" s="35" t="s">
        <v>92</v>
      </c>
    </row>
    <row r="24" spans="1:11" ht="28.5">
      <c r="A24" s="30">
        <v>801116</v>
      </c>
      <c r="B24" s="36" t="s">
        <v>95</v>
      </c>
      <c r="C24" s="31">
        <v>42736</v>
      </c>
      <c r="D24" s="32" t="s">
        <v>31</v>
      </c>
      <c r="E24" s="32" t="s">
        <v>94</v>
      </c>
      <c r="F24" s="32" t="s">
        <v>91</v>
      </c>
      <c r="G24" s="33">
        <v>8000000</v>
      </c>
      <c r="H24" s="32"/>
      <c r="I24" s="34" t="s">
        <v>29</v>
      </c>
      <c r="J24" s="34" t="s">
        <v>30</v>
      </c>
      <c r="K24" s="35" t="s">
        <v>92</v>
      </c>
    </row>
    <row r="26" spans="1:11" ht="28.5">
      <c r="A26" s="30">
        <v>781815</v>
      </c>
      <c r="B26" s="36" t="s">
        <v>96</v>
      </c>
      <c r="C26" s="31">
        <v>42767</v>
      </c>
      <c r="D26" s="32" t="s">
        <v>72</v>
      </c>
      <c r="E26" s="32" t="s">
        <v>94</v>
      </c>
      <c r="F26" s="32" t="s">
        <v>91</v>
      </c>
      <c r="G26" s="33">
        <v>21000000</v>
      </c>
      <c r="H26" s="32"/>
      <c r="I26" s="34" t="s">
        <v>29</v>
      </c>
      <c r="J26" s="34" t="s">
        <v>30</v>
      </c>
      <c r="K26" s="35" t="s">
        <v>92</v>
      </c>
    </row>
    <row r="28" spans="1:11" ht="42.75">
      <c r="A28" s="30">
        <v>801116</v>
      </c>
      <c r="B28" s="36" t="s">
        <v>97</v>
      </c>
      <c r="C28" s="31">
        <v>42736</v>
      </c>
      <c r="D28" s="32" t="s">
        <v>31</v>
      </c>
      <c r="E28" s="32" t="s">
        <v>94</v>
      </c>
      <c r="F28" s="32" t="s">
        <v>91</v>
      </c>
      <c r="G28" s="33">
        <v>3500000</v>
      </c>
      <c r="H28" s="32"/>
      <c r="I28" s="34" t="s">
        <v>29</v>
      </c>
      <c r="J28" s="34" t="s">
        <v>30</v>
      </c>
      <c r="K28" s="35" t="s">
        <v>92</v>
      </c>
    </row>
    <row r="30" spans="1:11" ht="28.5">
      <c r="A30" s="30">
        <v>801116</v>
      </c>
      <c r="B30" s="36" t="s">
        <v>98</v>
      </c>
      <c r="C30" s="31">
        <v>42736</v>
      </c>
      <c r="D30" s="32" t="s">
        <v>31</v>
      </c>
      <c r="E30" s="32" t="s">
        <v>94</v>
      </c>
      <c r="F30" s="32" t="s">
        <v>91</v>
      </c>
      <c r="G30" s="33">
        <v>10000000</v>
      </c>
      <c r="H30" s="32"/>
      <c r="I30" s="34" t="s">
        <v>29</v>
      </c>
      <c r="J30" s="34" t="s">
        <v>30</v>
      </c>
      <c r="K30" s="35" t="s">
        <v>92</v>
      </c>
    </row>
    <row r="31" spans="1:11" ht="28.5">
      <c r="A31" s="30">
        <v>801116</v>
      </c>
      <c r="B31" s="36" t="s">
        <v>99</v>
      </c>
      <c r="C31" s="31">
        <v>42736</v>
      </c>
      <c r="D31" s="32" t="s">
        <v>31</v>
      </c>
      <c r="E31" s="32" t="s">
        <v>94</v>
      </c>
      <c r="F31" s="32" t="s">
        <v>91</v>
      </c>
      <c r="G31" s="33">
        <v>5000000</v>
      </c>
      <c r="H31" s="32"/>
      <c r="I31" s="34" t="s">
        <v>29</v>
      </c>
      <c r="J31" s="34" t="s">
        <v>30</v>
      </c>
      <c r="K31" s="35" t="s">
        <v>92</v>
      </c>
    </row>
    <row r="33" spans="1:11" ht="28.5">
      <c r="A33" s="30">
        <v>811616</v>
      </c>
      <c r="B33" s="36" t="s">
        <v>100</v>
      </c>
      <c r="C33" s="31">
        <v>42736</v>
      </c>
      <c r="D33" s="32" t="s">
        <v>31</v>
      </c>
      <c r="E33" s="32" t="s">
        <v>94</v>
      </c>
      <c r="F33" s="32" t="s">
        <v>91</v>
      </c>
      <c r="G33" s="33">
        <v>2000000</v>
      </c>
      <c r="H33" s="32"/>
      <c r="I33" s="34" t="s">
        <v>29</v>
      </c>
      <c r="J33" s="34" t="s">
        <v>30</v>
      </c>
      <c r="K33" s="35" t="s">
        <v>92</v>
      </c>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Tyron Rosas Muñoz</cp:lastModifiedBy>
  <dcterms:created xsi:type="dcterms:W3CDTF">2012-12-10T15:58:41Z</dcterms:created>
  <dcterms:modified xsi:type="dcterms:W3CDTF">2018-12-28T20:22:23Z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