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activeTab="1"/>
  </bookViews>
  <sheets>
    <sheet name="Análisis del Contexto" sheetId="1" r:id="rId1"/>
    <sheet name="Identificacion contexto 2018" sheetId="2" r:id="rId2"/>
    <sheet name="Gestión Estrategica" sheetId="3" r:id="rId3"/>
    <sheet name="Gestión del Riesgo y contol Int" sheetId="4" r:id="rId4"/>
    <sheet name="Gestión de Calidad" sheetId="5" r:id="rId5"/>
    <sheet name="Gestión de Talento Humano" sheetId="6" r:id="rId6"/>
    <sheet name="Gestión de Recursos" sheetId="7" r:id="rId7"/>
    <sheet name="Gestión Jurídica" sheetId="8" r:id="rId8"/>
    <sheet name="Insp. Vigil. Control" sheetId="9" r:id="rId9"/>
    <sheet name="Gestión de Red de Servicios" sheetId="10" r:id="rId10"/>
    <sheet name="Asistencia Técnica" sheetId="11" r:id="rId11"/>
    <sheet name="Gestión de LSP" sheetId="12" r:id="rId12"/>
    <sheet name="Articulación Intersectorial" sheetId="13" r:id="rId13"/>
    <sheet name="Planificación y Desarrollo del "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dministrativa">'[1]TABLA'!$J$2:$J$8</definedName>
    <definedName name="clases">'[1]TABLA'!$F$2:$F$5</definedName>
    <definedName name="departamentos">'[1]TABLA'!$D$2:$D$36</definedName>
    <definedName name="dfg">'[2]AnálisisRC'!$B$28:$F$37</definedName>
    <definedName name="Mx_Riesgo_probXimp">'[3]AnálisisRC'!$B$28:$F$37</definedName>
    <definedName name="nivel">'[1]TABLA'!$C$2:$C$3</definedName>
    <definedName name="Tipos">'[1]TABLA'!$G$2:$G$4</definedName>
    <definedName name="vigencia">'[1]TABLA'!$E$2:$E$5</definedName>
  </definedNames>
  <calcPr fullCalcOnLoad="1"/>
</workbook>
</file>

<file path=xl/sharedStrings.xml><?xml version="1.0" encoding="utf-8"?>
<sst xmlns="http://schemas.openxmlformats.org/spreadsheetml/2006/main" count="916" uniqueCount="407">
  <si>
    <t>ELEMENTO</t>
  </si>
  <si>
    <t xml:space="preserve">DESCRIPCION </t>
  </si>
  <si>
    <t>1.1. Organización</t>
  </si>
  <si>
    <t>INSTITUTO DEPARTAMENTAL DE SALUD DE NARIÑO</t>
  </si>
  <si>
    <t>1.2. Sector</t>
  </si>
  <si>
    <r>
      <t xml:space="preserve">Publico, descentralizado del </t>
    </r>
    <r>
      <rPr>
        <b/>
        <sz val="10"/>
        <rFont val="Tahoma"/>
        <family val="2"/>
      </rPr>
      <t>orden departamental</t>
    </r>
    <r>
      <rPr>
        <sz val="10"/>
        <rFont val="Tahoma"/>
        <family val="2"/>
      </rPr>
      <t xml:space="preserve">, del sector de la salud </t>
    </r>
  </si>
  <si>
    <r>
      <t xml:space="preserve">El Instituto Departamental de Salud de Nariño es la </t>
    </r>
    <r>
      <rPr>
        <b/>
        <sz val="10"/>
        <rFont val="Tahoma"/>
        <family val="2"/>
      </rPr>
      <t>autoridad sanitaria</t>
    </r>
    <r>
      <rPr>
        <sz val="10"/>
        <rFont val="Tahoma"/>
        <family val="2"/>
      </rPr>
      <t xml:space="preserve">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r>
  </si>
  <si>
    <r>
      <t xml:space="preserve">El Instituto Departamental de Salud de Nariño será en el  2021 una </t>
    </r>
    <r>
      <rPr>
        <b/>
        <sz val="10"/>
        <rFont val="Tahoma"/>
        <family val="2"/>
      </rPr>
      <t xml:space="preserve"> organización Acreditada</t>
    </r>
    <r>
      <rPr>
        <sz val="10"/>
        <rFont val="Tahoma"/>
        <family val="2"/>
      </rPr>
      <t xml:space="preserve">, dinámica e innovadora a nivel nacional, que promueva la articulación transectorial, la participación social para la gestión de la salud pública y la disminución de brechas e inequidades subregionales,  con un talento humano que transforme el conocimiento en  intervenciones positivas al servicio de la población mejorando la salud y calidad de vida de los nariñenses. </t>
    </r>
  </si>
  <si>
    <t xml:space="preserve">Lograr la cobertura universal del SGSSS. Mejorar la calidad de la atencion en salud en el departamento. Fortalecer las acciones individuales y colectivas para la mitigacion de riesgos. Desarrollo de competencias de IDSN. Fortalecer estructura tecnica administrativa del instituto. Identificar y mitigar los riesgos laborales de los trabajadores. Apoyo de acciones intersectoriales en manejo de emergencias y desastres.  incrementar la satisfaccion del cliente. Cumplir con el Plan de Salud Territorial. </t>
  </si>
  <si>
    <t>Ver normograma institucional</t>
  </si>
  <si>
    <t xml:space="preserve">1.9. Biblioteca de Eventos de Riesgo </t>
  </si>
  <si>
    <t>DESCRIPCION DEL ELEMENTO</t>
  </si>
  <si>
    <t>Procesos Estrategicos, Misionales y de Apoyo del IDSN</t>
  </si>
  <si>
    <t>Verificar Caracterizaciones de Procesos</t>
  </si>
  <si>
    <t>Talento Humano, equipos de computo, equipos de oficina, recursos de apoyo logistico y recursos financieros, Sistema de Información, equipos de comunicaciones, Pagina WEB.</t>
  </si>
  <si>
    <t>Director@,  Subdirector de Calidad y asegurameinto, Subdirector de Salud Publica, Secretaria General, Jefe Oficina Asesora de Planeación, Jefe Oficina Asesora Juridica, Jefe Oficina de control Interno</t>
  </si>
  <si>
    <t>ANALISIS DEL CONTEXTO INTERNO Y EXTERNO DEL IDSN</t>
  </si>
  <si>
    <t>2. ANALISIS DEL CONTEXTO INTERNO</t>
  </si>
  <si>
    <t>1. ANALISIS DEL CONTEXTO EXTERNO</t>
  </si>
  <si>
    <r>
      <t xml:space="preserve">Para el Instituto Departamental de Salud de Nariño, </t>
    </r>
    <r>
      <rPr>
        <b/>
        <sz val="9"/>
        <rFont val="Tahoma"/>
        <family val="2"/>
      </rPr>
      <t>la gestión integral del Riesgo,</t>
    </r>
    <r>
      <rPr>
        <sz val="9"/>
        <rFont val="Tahoma"/>
        <family val="2"/>
      </rPr>
      <t xml:space="preserve"> busca que la organización establezca una </t>
    </r>
    <r>
      <rPr>
        <b/>
        <sz val="9"/>
        <rFont val="Tahoma"/>
        <family val="2"/>
      </rPr>
      <t>cultura</t>
    </r>
    <r>
      <rPr>
        <sz val="9"/>
        <rFont val="Tahoma"/>
        <family val="2"/>
      </rPr>
      <t xml:space="preserve"> de administración del riesgo, para garantizar la gestión de los mismos frente a los impactos que pudiesen generar, fortaleciendo la </t>
    </r>
    <r>
      <rPr>
        <b/>
        <sz val="9"/>
        <rFont val="Tahoma"/>
        <family val="2"/>
      </rPr>
      <t>prevención y protección</t>
    </r>
    <r>
      <rPr>
        <sz val="9"/>
        <rFont val="Tahoma"/>
        <family val="2"/>
      </rPr>
      <t xml:space="preserve"> de los recursos, evitando situaciones que impidan el normal cumplimiento del Direccionamiento Estratégico.
Los riesgos institucionales </t>
    </r>
    <r>
      <rPr>
        <b/>
        <sz val="9"/>
        <rFont val="Tahoma"/>
        <family val="2"/>
      </rPr>
      <t>asociados</t>
    </r>
    <r>
      <rPr>
        <sz val="9"/>
        <rFont val="Tahoma"/>
        <family val="2"/>
      </rPr>
      <t xml:space="preserve"> al Sistema Integrado de Gestión de Calidad y Control Interno, incluyendo los relacionados con el Plan de Anticorrupción, serán identificados, analizados, valorados,  seguidos y controlados según su probabilidad de ocurrencia, consecuencias o impactos y nivel de control; bajo el procedimiento de Administración del Riesgo y Guía de Gestión del Riesgo institucionales y demás normas aplicables. Lo anterior para  el adecuado desarrollo de la administración y gestión de los riesgos, para </t>
    </r>
    <r>
      <rPr>
        <b/>
        <sz val="9"/>
        <rFont val="Tahoma"/>
        <family val="2"/>
      </rPr>
      <t xml:space="preserve">Eliminar, Mitigar la Probabilidad o la Consecuencias, Compartir o Transferir y/o Asumir un riesgo en los riesgos de Gestión. 
</t>
    </r>
    <r>
      <rPr>
        <sz val="9"/>
        <rFont val="Tahoma"/>
        <family val="2"/>
      </rPr>
      <t>Se determina como Medidas de respuesta solo para los riesgos de CORRUPCION, las siguientes :</t>
    </r>
    <r>
      <rPr>
        <b/>
        <sz val="9"/>
        <rFont val="Tahoma"/>
        <family val="2"/>
      </rPr>
      <t xml:space="preserve"> Eliminación o 
Mitigación de la probabilidad;  Mitigación de la probabilidad - Mitigación de las consecuencias y Reducir.</t>
    </r>
    <r>
      <rPr>
        <sz val="9"/>
        <rFont val="Tahoma"/>
        <family val="2"/>
      </rPr>
      <t xml:space="preserve">
</t>
    </r>
  </si>
  <si>
    <t>Ver: 
- Glosario
-Tratamientos y reportes de mejoramiento. 
- Recomendaciónes para la mejora, 
- Quejas y reclamos 
- No conformes presentados</t>
  </si>
  <si>
    <t>IDENTIFICACIÓN DE RIESGOS Y ANÁLISIS DEL CONTEXTO ESTRATÉGICO</t>
  </si>
  <si>
    <t>a.</t>
  </si>
  <si>
    <t>b.</t>
  </si>
  <si>
    <t>MECANISMOS DE PARTICIPACION CON ENFOQUE DIFERENCIAL E INCLUYENTE, PARA  SER BENEFICIARIO  DE POLITICAS EN SALUD.</t>
  </si>
  <si>
    <t>POBLACIONES DISPERSAS CON CONDICIONES DE DIFICIL ACCESO</t>
  </si>
  <si>
    <t>LIMITADA CONECTIVIDAD Y  MANEJO DE TICS EN EL DEPARTAMENTO.</t>
  </si>
  <si>
    <t>MULTIPLES ECOSISTEMAS CON VARIADA BIODIVERSIDAD QUE CONTRIBUYE A LA SALUD DE LA POBLACION DEL DEPARTAMENTO</t>
  </si>
  <si>
    <t>TENDENCIA POBLACIONAL AL ENVEJECIMIENTO QUE AFECTA EL DESARROLLO DE POLITICAS PUBLICAS EN SALUD</t>
  </si>
  <si>
    <t>MATRIZ N°  1</t>
  </si>
  <si>
    <t>IDENTIFICACION DEL CONTEXTO EXTERNO</t>
  </si>
  <si>
    <t>AMENAZAS</t>
  </si>
  <si>
    <t>DEBILIDADES</t>
  </si>
  <si>
    <t>AM</t>
  </si>
  <si>
    <t>Am</t>
  </si>
  <si>
    <t>Om</t>
  </si>
  <si>
    <t>OM</t>
  </si>
  <si>
    <t>OPORTUNIDAD</t>
  </si>
  <si>
    <t>1. POLITICAS:</t>
  </si>
  <si>
    <t>2. JURIDICAS/NORMATIVAS:</t>
  </si>
  <si>
    <t>3. ECONOMICAS:</t>
  </si>
  <si>
    <t>4. CULTURALES:</t>
  </si>
  <si>
    <t>5. SOCIALES:</t>
  </si>
  <si>
    <t>6. DEMOGRAFICAS:</t>
  </si>
  <si>
    <t>7. TECNOLOGICAS:</t>
  </si>
  <si>
    <t>8. ECOLOGICAS:</t>
  </si>
  <si>
    <t>VARIABLES
(Priorizadas las varibles de mayor impacto)</t>
  </si>
  <si>
    <t>MATRIZ N°  2</t>
  </si>
  <si>
    <t>IDENTIFICACION DEL CONTEXTO INTERNO</t>
  </si>
  <si>
    <t>FORTALEZAS</t>
  </si>
  <si>
    <t>DM</t>
  </si>
  <si>
    <t>Dm</t>
  </si>
  <si>
    <t>Fm</t>
  </si>
  <si>
    <t>FM</t>
  </si>
  <si>
    <t xml:space="preserve">c. </t>
  </si>
  <si>
    <t>PLAN DECENAL DE SALUD QUE ENMARCA EL CURSO DE LA GESTION INSTITUCIONAL</t>
  </si>
  <si>
    <t>FALENCIAS EN LOS PROCEDIMIENTOS DE COMUNICACIÓN INTERNA QUE DESMEJORAN EL CLIMA ORGANIZACIONAL</t>
  </si>
  <si>
    <t>1. PLANEACION</t>
  </si>
  <si>
    <t>2. ORGANIZACIÓN</t>
  </si>
  <si>
    <t>3. DIRECCION</t>
  </si>
  <si>
    <t>4. CONTROL Y EVALUACION</t>
  </si>
  <si>
    <t>5. GESTION DE PERSONAL</t>
  </si>
  <si>
    <t>6. GESTION FINANCIERA</t>
  </si>
  <si>
    <t>7. GESTION DE INFORMACION</t>
  </si>
  <si>
    <t>2.1 Analisis de Variables  internas</t>
  </si>
  <si>
    <t>2.2. Proceso</t>
  </si>
  <si>
    <t>2.3. Objetivo del Proceso</t>
  </si>
  <si>
    <t>2.4. Recursos</t>
  </si>
  <si>
    <t xml:space="preserve">2.5. Responsable </t>
  </si>
  <si>
    <t xml:space="preserve">2.6. Identificación de Riesgos </t>
  </si>
  <si>
    <t xml:space="preserve">2.7. Analisis </t>
  </si>
  <si>
    <t xml:space="preserve">2.8. Evaluación </t>
  </si>
  <si>
    <t>Director@,  Subdirector de Calidad y asegurameinto, Subdirector de Salud Publica, Secretaria General, Jefe Oficina Asesora de Planeación, Jefe Oficina Asesora Juridica, Jefe Oficina de control Internoy equipo  de trabajo, en grupo primario del  Proceso que corresponda  Veriificar Resoluciòn 1778.</t>
  </si>
  <si>
    <t>Subdirector/ Jefe de Oficina/ Secretari@ General  ( Comité tecnico )</t>
  </si>
  <si>
    <t>Subdirector/ Jefe de Oficina/ Secretari@ General del proceso + Control interno + responsables definidos en cada plan de accion + auditores internos de calidad Listado de indicadores del desempeño de la gestión del riesgo (si existen).</t>
  </si>
  <si>
    <t>2.9. Monitoreo / Seguimiento - Indicadores</t>
  </si>
  <si>
    <t>1.3 Analisis de Variables Externas</t>
  </si>
  <si>
    <t>1.4. Misión</t>
  </si>
  <si>
    <t xml:space="preserve">1.5. Visión </t>
  </si>
  <si>
    <t>1.6. Objetivos</t>
  </si>
  <si>
    <t xml:space="preserve">1.7. Mapa de Procesos </t>
  </si>
  <si>
    <t>1.8. Politica de Gestión del Riesgo</t>
  </si>
  <si>
    <t>1.9. Normatividad y Requisitos Biblioteca de eventos.</t>
  </si>
  <si>
    <t>Ver ='Identificacion contexto'!B5</t>
  </si>
  <si>
    <t>Ver ='Identificacion contexto'!B42</t>
  </si>
  <si>
    <t>CODIGO: F-PCRIOCI01-01</t>
  </si>
  <si>
    <t>VERSION: 03</t>
  </si>
  <si>
    <t>FECHA: 08-08-2016</t>
  </si>
  <si>
    <t>OPORTUNIDADES</t>
  </si>
  <si>
    <t>MATRIZ NO. 4</t>
  </si>
  <si>
    <t xml:space="preserve">CREACION DE LA SECRETARIA DE LAS TICS. GOBERNACION DE NARIÑO </t>
  </si>
  <si>
    <t xml:space="preserve">DEBILIDAD EN LA PLANEACION FINANCIERA (PLAN ANUAL DE ADQUISICIONES) PARA LA EJECUCION DE RECURSOS (ENTRE VIGENCIAS; RECURSOS NO CONSUMIDOS; NO INTEGRACION DE PLANEACION EN LA FORMULACION DEL PRESUPUESTO IDSN
DEBILIDAD EN LA ARTICULACION INTRAINSTITUCIONAL 
</t>
  </si>
  <si>
    <t xml:space="preserve">DEFINICION DE PROCESOS Y PROCEDIMIENTOS (ACCIONES DOCUMENTADAS)
PLAN DECENAL DE SALUD QUE ENMARCA EL CURSO DE LA GESTION INSTITUCIONAL
</t>
  </si>
  <si>
    <t>INSUFICIENCIA EN ASIGNACION DE RECURSOS ECONOMICOS PARA EL DESARROLLO DE POLITICAS PUBLICAS EN  SALUD PARA DEPARTAMENTO
DEBIL ARTICULACION INTERSECTORIAL E INTERINSTITUCIONAL PARA LA GESTION DE POLITICAS EN SALUD</t>
  </si>
  <si>
    <t>APLICACIÓN POLITICAS PUBLICAS EN EL SECTOR SALUD  IMPELEMENTACION PLAN DECENAL
CAMBIOS NORMATIVOS QUE BENEFICIAN Y GARANTIZAN LA SALUD COMO UN DERECHO FUNDAMENTAL</t>
  </si>
  <si>
    <t>1. Reorganización del proceso de Articulación intersectorial para mejorara mecanismos de interacción con las partes interesadas
2. Alineación de poliicas publicas , PST, y Plan decenal de salud publica en el plan de acción institucional</t>
  </si>
  <si>
    <t>1. Diseño de la agenda de Articulación intersectorial en Salud.
2. Articulación, diseñor y formulación  del Plan Operativo anual de Inversión , presupuesto y Plan de Acción en Salud .</t>
  </si>
  <si>
    <t xml:space="preserve">Actualización del Programa de reorganización y modernización de Redes integrales  de servicios de salud e funcion de la Ley estatutaria 
</t>
  </si>
  <si>
    <t xml:space="preserve">
 1. Desarrollo e implementación  estrategia Mingas -Plan de intervenciones colectivas de Nariño
2. 1. implementacion centros de escucha 
</t>
  </si>
  <si>
    <t>c.</t>
  </si>
  <si>
    <t>ESTABLECIMIENTO DE LA ESTRUCTURA DE ALTO NIVEL EN LAS NORMAS DE CERTIFICACION ISO QUE ESTANDARIZA Y FACILITA LA INTEGRACION ENTRE NORMAS Y REQUISITOS HOMOLOGOS</t>
  </si>
  <si>
    <t>FACTORES DE RIESGO DEL AMBIENTE NATURALES Y ANTROPICOS QUE AFECTAN LA SALUD DE LA POBLACION Y EL QUE HACER INSTITUCIONAL.</t>
  </si>
  <si>
    <t>BAJO NIVEL DE IMPLEMENTACION DE LAS POLITICAS  Y REQUISITOS DEL MIPG EN LA PLANEACION DE LA ENTIDAD PARA LA VIGENCIA</t>
  </si>
  <si>
    <t>DESAJUSTE EN LA ESTRUCTURA ORGANIZACIONAL A LAS NECESIDADES DE LOS PLANES ESTRATEGICOS Y A LOS REQUISITOS NORMATIVOS DEL MIPG</t>
  </si>
  <si>
    <t>PERSONAL DE PLANTA COMPETENTE PARA EL DESARROLLO  DE LAS FUNCIONES Y ACTIVIDADES DE LOS PROCEDIMIENTOS</t>
  </si>
  <si>
    <t>INOPORTUNIDAD EN EL REPORTE  DE LA INFORMACION SOBRE LOS PROCESOS PARA CONTROL Y EVALUACION INSTITUCIONAL.</t>
  </si>
  <si>
    <t>d.</t>
  </si>
  <si>
    <t xml:space="preserve">DEFINICION DE PROCESOS Y PROCEDIMIENTOS (ACCIONES DOCUMENTADAS) QUE HAN FUNDAMENTADO EL SGC Y SU CERTIFICACION </t>
  </si>
  <si>
    <t>DESARROLLO DE CICLOS INTERNOS DE AUDITORIAS DEL SGC PARA CONTROL Y EVALUACION POR PROCESOS.</t>
  </si>
  <si>
    <t>FALENCIAS EN LA TOMA DE CONCIENCIA SOBRE LA OPERACIÓN  DEL SISTEMA DE GESTION DE CALIDAD POR PARTE DEL PERSONAL</t>
  </si>
  <si>
    <t>CONTAR CON DIFERENTES FUENTES DE FINANCIAMIENTO PARA MEJOR LA CAPACIDAD INSTALADA DE LAS IPS PUBLICAS DEL DEPARTAMENTO ( SGR).</t>
  </si>
  <si>
    <t>PRESENCIA DE GRUPOS AL MARGEN DE LA LEY QUE DIFICULTA EL DESARROLLO  DE LAS ACCIONES EN SALUD Y ACTIVIDADES INSTITUCIONALES</t>
  </si>
  <si>
    <t>POBLACION FLOTANTE - TRANSITORIA NO PERMITE ADHERENCIA A PROTOCOLOS Y SERVICIOS DE SALUD (POBLACION INDIGENA)</t>
  </si>
  <si>
    <t>BAJO NIVEL DE PARTICIPACION O ATENCION DE LA COMUNIDAD O ENTIDADES , DE LAS ACCIONES ADELANTADAS POR EN INSTITUTO PARA GARANTIZAR UN NIVEL ADECUADO DE PARTICIPACION CIUDADANA</t>
  </si>
  <si>
    <t>CONTAR CON CARACTERIZACION DEMOGRAFICAS POR PARTE DE EPS</t>
  </si>
  <si>
    <t>INEXISTENCIA DE UN SISTEMA INTEGRAL DE INFORMACION EN SALUD PARA EL DEPARTAMENTO</t>
  </si>
  <si>
    <t>IMPLEMENTACION DECRETO 1499 DE 2017 INTEGRA Y ALINEA LOS SISTEMAS DE GESTION  Y EL DESARROLLO ADMINISTRATIVO</t>
  </si>
  <si>
    <t>INOPORTUNA Y DEFICIENTE REGLAMENTACION NORMATIVA PARA LA PRESTACION DE SERVICIOS DE SALUD CON ENFOQUE DIFERENCIAL E INCLUYENTE Y AUMENTO  EN LA DESIGNACION DE COMPETENCIAS  AL ENTE TERRITORIAL</t>
  </si>
  <si>
    <t xml:space="preserve">CONFORMACION DE  VEEDURIAS CIUDADANAS Y ASOCIACIONES DE USUARIOS EN EL TERRITORIO, PARA APOYAR Y VIGILAR  LA PRESTACION DE SERVICIOS Y LAS ACTIVIDADES DE SALUD PUBLICA EN GENERAL </t>
  </si>
  <si>
    <t>DEBILIDAD EN LA PLANEACION FINANCIERA  PARA LA FORMULACION Y EJECUCION DE RECURSOS DE PROYECTOS INSTITUCIONALES</t>
  </si>
  <si>
    <t xml:space="preserve">d. </t>
  </si>
  <si>
    <t>SE CUENTA CON APLICATIVO PARA EL SEGUIMIENTO A LA EJECUCION DEL PTS</t>
  </si>
  <si>
    <t>ALTA CARGA LABORAL VINCULADA POR OPS SIN SUFICIENTE GARANTIA DE RECURSOS PROPIOS PARA SU FINANCIAMIENTO.</t>
  </si>
  <si>
    <t xml:space="preserve">DESARTICULACION DE LOS PROCESOS INTERNOS PARA LA PLANIFICACION  FINANCIERA Y DE RECURSOS EN CUMPLIMIENTO DE LA MISION INSTITUCIONAL. </t>
  </si>
  <si>
    <t>SE CUENTA CON APLICATIVOS WEB DE DESARROLLO INTERNO COMO APOYO A LA GESTION LABORAL.</t>
  </si>
  <si>
    <t xml:space="preserve">FALENCIAS EN PARTICIPACION DE LA ALTA DIRECCION EN EL SEGUIMIENTO DE CONTROLES  E IMPLEMENTACION DE ACCIONES PREVENTIVAS, CORRECTIVAS Y DE MEJORA </t>
  </si>
  <si>
    <t xml:space="preserve">DEBILIDAD EN LA IMPLEMENTACION Y ADOPCION DEL MODELO DE SEGURIDAD DIGITAL </t>
  </si>
  <si>
    <r>
      <rPr>
        <b/>
        <sz val="11"/>
        <color indexed="8"/>
        <rFont val="Arial"/>
        <family val="2"/>
      </rPr>
      <t>ENTIDAD: INSTITUTO DEPARTAMENTAL DE SALUD DE NARIÑO</t>
    </r>
  </si>
  <si>
    <t>PROCESO:GESTION ESTRATEGICA</t>
  </si>
  <si>
    <t xml:space="preserve">OBJETIVO:  Fijar las políticas y estrategias del IDSN, partiendo del conocimiento del entorno y la articulación intersectorial que permitan el cumplimiento de las competencias institucionales, con resultados sostenibles. 
</t>
  </si>
  <si>
    <t>SEGMENTO 1: Identificación del riesgo</t>
  </si>
  <si>
    <t>SEGMENTO 2: Análisis del riesgo</t>
  </si>
  <si>
    <t>SEGMENTO 3: Evaluación y Valoración del riesgo</t>
  </si>
  <si>
    <t>SEGMENTO 4: Tratamiento de los riegos</t>
  </si>
  <si>
    <t>SEGMENTO 5: Seguimiento al tratamiento</t>
  </si>
  <si>
    <t>No.</t>
  </si>
  <si>
    <t>Riesgo</t>
  </si>
  <si>
    <t>Clasificacion</t>
  </si>
  <si>
    <t>Causa</t>
  </si>
  <si>
    <t>Consecuencia</t>
  </si>
  <si>
    <t>Riesgo Inherente</t>
  </si>
  <si>
    <t>Controles</t>
  </si>
  <si>
    <t>Riesgo Residual</t>
  </si>
  <si>
    <t>Acciones asociadas al control</t>
  </si>
  <si>
    <t>Items de control</t>
  </si>
  <si>
    <t>Probabilidad</t>
  </si>
  <si>
    <t>Impacto</t>
  </si>
  <si>
    <t>Zona de Riesgo</t>
  </si>
  <si>
    <t>Medida de Respuesta</t>
  </si>
  <si>
    <t>Acciones (Enumeradas)</t>
  </si>
  <si>
    <t>Responsable (Cargo Funcional)</t>
  </si>
  <si>
    <t>Fecha</t>
  </si>
  <si>
    <t>seguimiento al estado del riesgo</t>
  </si>
  <si>
    <t>nueva valoración del riesgo</t>
  </si>
  <si>
    <t>control de eficacia     (indicador/ registros)</t>
  </si>
  <si>
    <t>acciones realizadas  (enumeradas)</t>
  </si>
  <si>
    <t>variacion (calificación del riesgo)</t>
  </si>
  <si>
    <t>Gestión</t>
  </si>
  <si>
    <t>no existen - pendientes para implementar vigencia 2018</t>
  </si>
  <si>
    <t>Dirección - Comité técnico - Oficina Asesora de Planeación, Profesional Universitario de Talento Humano.</t>
  </si>
  <si>
    <t>Hasta el 31 de diciembre de 2018</t>
  </si>
  <si>
    <t>Guia de elaboración de proyectos
Software  para seguimiento a la planeación de proyectos</t>
  </si>
  <si>
    <t xml:space="preserve">Dirección - Comité técnico - Comité Articulación Intersectorial e Interinstitucional - Oficina de Planeación </t>
  </si>
  <si>
    <t>hasta el 31 de diciembre de 2018</t>
  </si>
  <si>
    <t>PROCESO:GESTION DE CALIDAD</t>
  </si>
  <si>
    <t xml:space="preserve">OBJETIVO:  Garantizar el mantenimiento del Sistema de Gestión de Calidad del IDSN mediante la mejora continua de los procesos y el cumplimiento de los requisitos dispuestos para incrementar la satisfacción del cliente
</t>
  </si>
  <si>
    <t>Informe de seguimiento a procesos 
Matriz de sistema Integrado de Mando Unificado SIMU</t>
  </si>
  <si>
    <t>1. Acompañamiento a los procesos por parte de calidad para verificar el seguimiento a procesos y el ajuste de indicadores.
2. Capacitación a equipos de trabajo en definición de indicadores  alineados con los objetivos de procesos y metas de plan estrategico.
3.Expedición de comunicado para fijar fechas y responsables de reporte de información del SGC  consolidación y presentación de la misma.
4. Delegación de funcionarios de planta y capacitación a los mismos  para apoyo interno a lideres de proceso en el reporte de información al SGC.</t>
  </si>
  <si>
    <t>1. Jefe de Planeación Profesional Universitaria SGC
2.  Jefe de Planeación Profesional Universitaria SGC -Profesional especializado de planeación
3.   Jefe de Planeación Profesional Universitaria SGC
4. Jefe de Planeación Profesional Universitaria SGC- Equipo Directivo.</t>
  </si>
  <si>
    <t>hasta 31 de diciembre de 2018</t>
  </si>
  <si>
    <t xml:space="preserve">Programa de audiorias internas de calidad aprobado y comunicado por Direccion
Programa de audiorias internas de calidad aprobado y comunicado por Direccion
</t>
  </si>
  <si>
    <t xml:space="preserve">1. Presentar y aprobar programa de auditorias internas de calidad en el primer trimestre de la vigencia con verificación preliminar de los auditories internos y lideres de procesos auditados y registro en programación SAT cuando aplique.
2. Establecimiento y divulgación de carta de compromiso de la alta dirección para asegurar  la ejecución del programa de auditorias oportunamente, con seguimeinto de control interno
3.Seguimiento por la coordinación de auditorias  y Dirección la aplicación de estimulos e incentivos  y desarrollo de compromisos entre las partes.
</t>
  </si>
  <si>
    <t>1. Jefe de Planeación Profesional Universitaria SGC- Director IDSN
2. Jefe de Planeación Jefe de Coordinador de auditorias - Equipo Directivo.
3. Jefe de Planeación Jefe de Coordinador de auditorias - Equipo Directivo.</t>
  </si>
  <si>
    <t>Procedimiento de acciones correctivas, preventivas y de mejora documentado y socializado
Comites de Calidad. Coordinador de control interno y de Revisión por Dirección</t>
  </si>
  <si>
    <t xml:space="preserve">
1.Capacitación e  implementación de la metodologia para el analisis de causas a equipos de trabajo paradefinir la causa raiz e implementar acciones  correctivas y/o preventivas 
2.Seguimeinto a los planes de acción implementados parte de los procesos a la efectividad de las acciones implementadas.
3.Verificación al diligenciamiento  completo de encuestas aplicadas a los usuarios y fichas de consolidación reportadas 
4. Recepción completa de las encuestas aplicadas en cada periodo con aplicaci{on de encuestas de muestra aleatoria por aprte del equipo del SGC.
5.Seguimeinto a la implementaciones de acciones  por parte de los equipos de trabajo, a partir de las calificaciones de percepción o recomendaciones </t>
  </si>
  <si>
    <t>1. Jefe de Planeación Profesional Universitaria SGC- (capacitador externo)
2.  Jefe de Planeación Profesional Universitaria SGC -JEfe de Control Interno
3.   Jefe de Planeación Profesional Universitaria SGC
4. Jefe de Planeación Profesional Universitaria SGC- Equipo Directivo.
5. Jefe de Planeación Profesional Universitaria SGC- Equipo Directivo.</t>
  </si>
  <si>
    <t>PROCESO: GESTION DEL TALENTO HUMANO</t>
  </si>
  <si>
    <t xml:space="preserve">Incumplimiento de los términos procesales en la sustanciación de Asuntos Disciplinarios </t>
  </si>
  <si>
    <t>1. Vinculación de personal sin idoneidad o falta de conocimiento en derecho disciplinario y sustanciación
2. Número de Procesos Disciplinarios (carga laboral)
3. Complejidad de los procesos disciplinarios
4. Ausencia de personal de apoyo 
5. Ausencia de herramientas tecnologicas para la celebración de audiencias y practica de pruebas.
6. Indebida motivación de actos administrativos en los asuntos disciplinarios
7. Rotación de personal vinculado por contrato</t>
  </si>
  <si>
    <t xml:space="preserve">1. Reproceso: El profesional universitario debe corregir y cambiar actos administrativos 
2.Incumplimiento de las etapas procesales en los términos dispuestos por la ley 734 de 2002
3. Los procesos verbales no se pueden surtir en audiencias públicas contrario a lo dispuesto normativamente
4. Sobrecarga laboral en el profesional universitario
5.-El recaudo de declaraciones y versiones libres se vuelve eminentemente escritural contrario al principio de economia y celeridad
6.-Repreceso de actividades </t>
  </si>
  <si>
    <t>1. Base de datos de seguimiento a procesos del SGC
2. Revisión de los expedientes disciplinarios</t>
  </si>
  <si>
    <t xml:space="preserve">▪ Estipular en los estudios previos para la contratación o vinculación de personal de apoyo el requisito de idoneidad, conocimientos en derecho disciplinario y experiencia en sustanciación de procesos y cumplimiento de requisitos de idoneidad y conocimientos del perfil en la historia laboral del postulante.
2. Vinculación oportuna y estable de personal necesario en la oficina de asuntos disciplinarios
3. Capacitación del personal de la oficina de asuntos disciplinarios 
4. Contratación para la adquisición de herramientas tecnológicas para la implementación de la sala de audiencias.
 </t>
  </si>
  <si>
    <t>Profesional Universitario de Asuntos Disciplinarios</t>
  </si>
  <si>
    <t xml:space="preserve">El incumplimiento al Plan Interno de Capacitación, durante su ejecución  </t>
  </si>
  <si>
    <t>Profesional Universitario de Talento Humano</t>
  </si>
  <si>
    <t xml:space="preserve">Incumplimiento de los requisitos del Sistema de Gestion de Seguridad y Salud en el Trabajo </t>
  </si>
  <si>
    <t>PROCESO: GESTION DE RECURSOS</t>
  </si>
  <si>
    <t>OBJETIVO:Garantizar el adecuado manejo de los recursos financieros, asegurar y suministrar la logística de bienes y servicios, establecer y coordinar las disposiciones para el mantenimiento de la infraestructura, servicios de apoyo (transporte, red telefónica) y equipos (de computo, de laboratorio, plantas eléctricas) y gestionar de manera centralizada y normalizada los servicios de archivo, Producción, Recepción, Distribución, Tramite, Organización, Consulta, Conservación y Disposición final de la documentación de manera que permita el adecuado funcionamiento del IDSN.</t>
  </si>
  <si>
    <t>Tráfico de influencias para favorecimientos de determinadas gestiones  administrativas</t>
  </si>
  <si>
    <t>Corrupción</t>
  </si>
  <si>
    <t>1. Falta de control y seguimiento, 
2. presiones indebidas por parte de terceros</t>
  </si>
  <si>
    <t>1. Inicio de procesos disciplinarios y/o penales e imposición de Sanciones por las autoridades competentes
2. Pérdida de imagen institucional y confianza en lo público.
3. Favorecimiento indebido</t>
  </si>
  <si>
    <t>1. Actividades de Capacitación
2. Software de quejas y reclamos</t>
  </si>
  <si>
    <t xml:space="preserve">1 . Capacitación del personal del instituto departamental de salud de Nariño
2. Públicación, socialización del código de ética
 </t>
  </si>
  <si>
    <t>Profesional Universitario de talento humano</t>
  </si>
  <si>
    <t>Error en la digitación de la información  al Sistema Financiero</t>
  </si>
  <si>
    <t>1. Desconocimiento en el manejo del sistema de información
2. Falta de capacitación.
3. Excesiva carga laboral.</t>
  </si>
  <si>
    <t>1. Inconsistencias de la información
2. Error en la generación de informes
3. Pérdida de imagen institucional
4. Sanciones por parte de los entes de control y vigilancia.</t>
  </si>
  <si>
    <t xml:space="preserve">1. Actividades de capacitación y soporte presencial y remoto del proveedor de software
2. Conciliación financiera </t>
  </si>
  <si>
    <t>1. Capacitación al talento humano.
2. Mejorar condiciones de clima laboral y de salud ocupacional.
3. Fortalecer inversion en renovación tecnológica.</t>
  </si>
  <si>
    <t>Secretaría General y Oficinas Área Financiera.
Oficina de Planeación y Secretaría General</t>
  </si>
  <si>
    <t>Incumplimiento de requisitos del programa de gestión documental en el IDSN (GESTION DE RECURSOS)</t>
  </si>
  <si>
    <t xml:space="preserve">1. Falta de compromiso de la Alta Dirección y de  los miembros del Comite de Archivo 
2. Falta de recursos presupuestales y tegnologicos para la elaboracion del Programa de Gestion Documental (PGD), el cual contiene procesos de producción, recepción, tramite, organización, conservacion y preservacion y dispocisión final, entre otros     </t>
  </si>
  <si>
    <t>1. Sanciones por parte de los entes de control y vigilancia.                                                                                                                                                                                                                                             2. No contar con la herramienta de Organización documental que constituye el PGD.                                                                                                                                                                                            3. Desorganizacion y desactualización de los docuementos y formatos que conforman el sistema de archivo</t>
  </si>
  <si>
    <t>Cronograma anual de reuniones del comité de archivo con la alta dirección.                                                                                                                                                                                                                                                                        Capacitación y actualizacion en gestión documental</t>
  </si>
  <si>
    <t>Mitigación de la probabilidad- mitigación de las consecuencias</t>
  </si>
  <si>
    <t>1. Atender el resultado del disgnostico como base para la implementación del PGD.
2.  Ejecutar el cronograma de reuniones del comite de Archivo y alta dirección.                                3.  Actividades de revisión y apoyo a los archivos de gestión por parte del grupo primario de archivos .
4.Actividades de sensibilización para los miembros del comite sobre la gestión documental</t>
  </si>
  <si>
    <t>Secretario General y Tecnico de Archivo</t>
  </si>
  <si>
    <t>Hasta 31 de diciembre de 2018</t>
  </si>
  <si>
    <t>Perdida y/o hurto de propiedad planta y equipo del IDSN (GESTION DE RECURSOS)</t>
  </si>
  <si>
    <t>1.- Inadecuada custodia y control de los bienes muebles asignados a los funcionarios para la ejecucion de sus funciones misionales.                                                                                      2.- Falta de control y revisión por parte de la empresa de vigilancia contratada.                                                                                                                                                                                                    3. Hurto en la bodega de almacen del IDSN</t>
  </si>
  <si>
    <t>1.Sanciones de tipo disciplinaria y fiscal para los funionarios en caso de demostrarse negligencia en la custodia de los bienes.                                                                                                     2. Responsabilidad de la empresa de vigilancia.                                            3. Sanciones disciplinarias, en caso de comprobarse la negligencia por parte del funcionario encragado de almacen.               -Perdida de la imagen institucional.             -Presenetacion de informe a la asegurado para la posible reposicion de los bienes.</t>
  </si>
  <si>
    <t xml:space="preserve">1. Actualización de la base de datos de inventarios.                                                                                                                                                                                                                                                            2. Control en la entrada y salida institucional por la empresa de seguridad.                                                                                                                                                                                                                   3. Monitoreo a traves de equipos en lugares estrategicos de la bodega.                                                                                                                                                                                                                         4. Autocontrol por parte de los funcionarios                                                                                                                                                                                              </t>
  </si>
  <si>
    <t>1.. Revisión  de inventarios. 
2 Actualización de inventarios
3 Capacitación en la ley 734 de 2002 frente al uso de bienes institucionales. 
4, Instalacion de camaras de seguridad y cambio de guardar. 5 restriccion de acceso a personal externo.</t>
  </si>
  <si>
    <t xml:space="preserve">Tecnico operativo de oficina de sistemas, Tecnico administrativo, Profesional universitario de Apoyo logistico, Profesional universitaria de Oficina de procesos disciplinarios </t>
  </si>
  <si>
    <t>Uso inadecuado de los bienes institucionales. 
(GESTION DE RECURSOS)</t>
  </si>
  <si>
    <t>1.- Uso incorrecto de las maquinas y equipos institucionales al servicio de los funcionarios.                                           2.- Falta de capacitación para el uso correcto de los equipos y maquinas.</t>
  </si>
  <si>
    <t>1. Deterioro parcial o perdida total de los bienes.                                                                                                                                                                                                                                                                             2.Sanciones de tipo disciplinaria y fiscal para los funionarios  3. Desconocimiento del uso adecuado de bienes.</t>
  </si>
  <si>
    <t>1. Actualización de la base de datos de inventarios
2. Responsabilizar al  funcionario del manejo de sus bienes con la firma del inventario. 3. Difusión de circular sobre uso de bienes institucionales y nueva circular de uso adecuado de impresoras</t>
  </si>
  <si>
    <t>Asumir</t>
  </si>
  <si>
    <t>1 Sensibilizar a los funcionarios  mediante diferentes medios  sobre el cuidado de bienes institucionales. 
2 Hacer efectivas las pólizas contractuales y/o de seguros.
3 Cumplimiento del codigo de etica y buen gobierno</t>
  </si>
  <si>
    <t>Secretaria General, Profesional universitario Apoyo Logistico y Profesional de Talento Humano</t>
  </si>
  <si>
    <t>PROCESO: GESTION DEL RIESGO Y  CONTROL INTERNO</t>
  </si>
  <si>
    <t>OBJETIVO:  Asesorar en la gestión administrativa de la entidad para lograr el  Cumplimiento de la Misión, la Visión, las politicas, los objetivos, de conformidad con el SGSSS, el Plan Decenal de Salud, el PTS y de acuerdo a la normatividad y roles que le corresponde desarrollar a la Oficina de Control Interno de Gestión.</t>
  </si>
  <si>
    <t>1. En reuniones de CCCI socializar el seguimiento de las Auditorias.2.Gestionar ante la Alta Dirección recursos para incentivar a los Auditores. 3. Solicitar mediante circulares la informacion compltea y suficientes de las auditorias. 4. En reuniones con la Alta Direccion socializar el estado de las auditorias.</t>
  </si>
  <si>
    <t>Jefe de la Oficina de Control Interno, Lideres de Proceso</t>
  </si>
  <si>
    <t>1. Capacitar a los funcionarios del IDSN sobre MECI. 2.Gestionar recursos ante la alta Dirección para capacitacion. Realizar segumiento a las dependencias con todos los soportes del MECI.</t>
  </si>
  <si>
    <t>Representante del MECI, Jefe de la Oficina de Control Interno.</t>
  </si>
  <si>
    <t>PROCESO:GESTION JURIDICA</t>
  </si>
  <si>
    <t>OBJETIVO: Garantizar el cumplimiento de la normatividad aplicable a contratacion estatal, la defensa judicial y el soporte juridico del IDSN</t>
  </si>
  <si>
    <t>1.- Capacitiacion en materia contractual,. 2.- Capacitacióin a los supervisores acerca del manual de supervision e interventoria.  3.- Seguimiento trimestral al Plan Anual de Adquisiciones. 4.- Recomendaciones a traves de circulares internas</t>
  </si>
  <si>
    <t>1.- Profesionales de la Oficina. 2.- Profesionales de la Oficina. 3.- Secretario Tecnico del Comité de Adquisiciones. 4.- Profesionales de la Oficina</t>
  </si>
  <si>
    <t>Hasta 31 de Diciembre de 2018</t>
  </si>
  <si>
    <t>No Materializado</t>
  </si>
  <si>
    <t>hasta 31 de diciembre de 2016</t>
  </si>
  <si>
    <t>1…….
2….
3….
4….
5…..</t>
  </si>
  <si>
    <t>hasta 31 de diciembre de 2019</t>
  </si>
  <si>
    <t>1.- Capacitacion a los funcionarios en temas contractuales, CPACA, derechos de petición y Codigo de Etica</t>
  </si>
  <si>
    <t xml:space="preserve">1.- Profesionales de la Oficina.  </t>
  </si>
  <si>
    <t xml:space="preserve">1…….
2….
3….
</t>
  </si>
  <si>
    <r>
      <rPr>
        <b/>
        <sz val="11"/>
        <color indexed="8"/>
        <rFont val="Arial"/>
        <family val="2"/>
      </rPr>
      <t>ENTIDAD:</t>
    </r>
    <r>
      <rPr>
        <sz val="11"/>
        <color indexed="8"/>
        <rFont val="Arial"/>
        <family val="2"/>
      </rPr>
      <t xml:space="preserve"> INSTITUTO DEPARTAMENTAL DE SALUD DE NARIÑO</t>
    </r>
  </si>
  <si>
    <r>
      <t xml:space="preserve">PROCESO: </t>
    </r>
    <r>
      <rPr>
        <sz val="11"/>
        <color indexed="8"/>
        <rFont val="Arial"/>
        <family val="2"/>
      </rPr>
      <t>ARTICULACION INTERSECTORIAL</t>
    </r>
  </si>
  <si>
    <r>
      <t xml:space="preserve">OBJETIVO: </t>
    </r>
    <r>
      <rPr>
        <sz val="11"/>
        <color indexed="8"/>
        <rFont val="Arial"/>
        <family val="2"/>
      </rPr>
      <t>Definir mecanismos y estrategias para lograr una participación efectiva entre el IDSN y los diferentes sectores, formas organizativas y/o actores del SGSSS, con el fin de aunar esfuerzos y recursos encaminados a impactar sobre los determinantes sociales de la salud y alcanzar las metas establecidas en el Plan de Desarrollo, Plan Territorial de Salud del Departamento de Nariño en atención al marco de sus competencias institucionales</t>
    </r>
  </si>
  <si>
    <t>1. Proceso y procedimientos documentados y actualizados
2. Seguimiento a traves de acta cuando el IDSN ejerce la secretaria tecnica
3. Seguimiento de proceso a traves de indicadores de gestion</t>
  </si>
  <si>
    <t xml:space="preserve">1. Gestionar acciones de induccion / reinduccion 
2. Oficializar a la secretaria tecnica el incumplimiento del compromiso identificado
3. Brindar los conocimientos al delegado a la reunion de la articulacion respecto a las competencias del IDSN para adquirir compromisos
</t>
  </si>
  <si>
    <t>1- 4. Subdirectores, Jefes de Oficina, Lideres de Dimension y Componente y Equipo de Trabajo.</t>
  </si>
  <si>
    <t>1. Proceso y procedimientos documentados y actualizados
2. Acta de Reunion 
3. Sistema integral de mando unificado - SIMU</t>
  </si>
  <si>
    <t>1. Gestionar acciones de induccion / reinduccion al talento humano del IDSN en el codigo unico disciplinario y los delitos que puedan configurarse por parte de funcionarios publicos
2. Seguimiento y analisis del comportamiento de los indicadores del SIMU</t>
  </si>
  <si>
    <t xml:space="preserve">1. Programaciones de articulacion  
2. Citacion oportuna a la reunion de articulacion </t>
  </si>
  <si>
    <t>1.  Gestionar la actualizacion de los mecanismos de articulacion en los que participa el IDSN
2. Socializar  los mecanismos de articulacion en los que participa el IDSN
3. Planear oportunamente las reuniones de articulacion de acuerdo a periodicidad definida
4. Buscar en los diferentes espacios de articulacion la integracion de acciones que se puedan estar abordando en los diferentes mecanismos de articulacion</t>
  </si>
  <si>
    <t>PROCESO: GESTION LABORTORIO DE SALUD PUBLICA</t>
  </si>
  <si>
    <t>OBJETIVO:Definir las actividades necesarias en la Administración de Riesgos del LSP; mediante la identificación, análisis, valoración, tratamiento y seguimiento de los mismos, estableciendo control y orientación sobre acciones planificadas de tratamiento, que permitan disminuir la materialización de los riesgos y  la vulnerabilidad de los procesos frente a sus efectos.</t>
  </si>
  <si>
    <t>Incumplimiento de compromisos de confidencialidad ante la posible divulgación de los resultados emitidos por el LSP</t>
  </si>
  <si>
    <t xml:space="preserve">1. falta de supervisión  en la entrega de resultados al usuario externo.
2. Desconocimiento por parte del personal a cargo de la entrega de informaciòn del carácter de reserva y/ o procedimiento que tiene alguna información del proceso.
3. vulnerabilidad en el acceso a los resultados, en el reporte fisico. 
4. debilidad en el canal virtual de comunicacion con los clientes externos para envio de resultados  </t>
  </si>
  <si>
    <t xml:space="preserve">1. Entrega equivocada de resultados o informacion confidencial de un cliente a otro diferente.
2. Perdida de confianza e imagen institucional.
3.Acciones disciplinarias 
4.Denuncias ante entidades de control.
5. Aumento de las quejas y reclamos por parte de los usuarios frente a los servicios prestados por la Entidad.                 </t>
  </si>
  <si>
    <t xml:space="preserve">1. En el Procedimiento Recepción, análisis y reporte de resultados y en el procedimiento de Control de datos de LDSP se contempla la responsabilidad, generación y autorización de entrega de información.
2. capacitación a funcionarios y contratistas del LSP para manejo de informaciòn y confidencialidad en los resultados.
3. Firma por parte del personal del LSP del registro de compromisos de confidencialidad.
</t>
  </si>
  <si>
    <t>1. Divulgar el Código de Ética y Buen Gobierno de la Entidad.
 2. ESTABLECER UNA ESTRATEGIA INTERNA DE REVISION Y REMISION DE RESULTADOS.
3. CAPACITACION , INDUCCION O REINDUCCION AL PERSONAL A CARGO DE LA ACTIVIDAD
4.  RESTRINGIR EL ACCESO A PERSONAL DIFERENTE DEL EQUIPO LSP AL AREA DONDE REPOSA LOS RESULTADOS
5.  CREACION DE CORREOS ELECTRONICOS PARA LOS ACTORES GESTIONADOS POR EL LSP CON CREACION , DOMINIO Y CONTRASEÑA POR APRTE DEL LSP.</t>
  </si>
  <si>
    <t>1. of. Recrsos humanos. 
2. Coordinaciòn, Profesionales y tècnicos del LSP. 
3.Coordinacion de calidad LSP. 
4. Coordinaciòn, Profesionales y tècnicos del LSP. 
5. Coordinación LSP con apoyo de sistemas.</t>
  </si>
  <si>
    <t>31 DE DICIEMBRE DE 2018</t>
  </si>
  <si>
    <t>Hurto de equipos especializados para realizar ensayos e insumos del LSP, que impide el desarrollo de los procedimientos del LSP</t>
  </si>
  <si>
    <t>Corrupciòn</t>
  </si>
  <si>
    <t>1.Inobservancia al deber del cuidado exigible al funcionario a quien se le entrega la custodia del bien para desarrollo de funciones.  
 2. Incumplimiento de las obligaciones contractuales de la empresa de vigilancia.  
 3. Vulnerabilidad de los espacios fisicos.  
4. Medios tecnologicos deficientes e insuficientes</t>
  </si>
  <si>
    <t>1. no se pueden realizar ensayos. 
2. Detrimento patrimonial
3. no detectar oportunamente la falta del equipo o insumo. 
4. apertura de procesos  disciplinarios, fiscales y penales.</t>
  </si>
  <si>
    <t xml:space="preserve">1. Verificación del inventario de las areas de trabajo de laboratorio.  
3. revisiòn de bolsos personales de funcionarios y visitantes.
2. Supervisar el objeto contractual de la empresa de vigilancia
</t>
  </si>
  <si>
    <r>
      <t xml:space="preserve">1. </t>
    </r>
    <r>
      <rPr>
        <sz val="12"/>
        <color indexed="10"/>
        <rFont val="Calibri"/>
        <family val="2"/>
      </rPr>
      <t>Gestionar la</t>
    </r>
    <r>
      <rPr>
        <sz val="12"/>
        <color indexed="8"/>
        <rFont val="Calibri"/>
        <family val="2"/>
      </rPr>
      <t xml:space="preserve"> dotaciòn de lockers externos para   guardar bolsos de personal del LSP  y visitantes.  
 3. exigir el cumplimiento de los protocolos de vigilancia
2. Solicitar al interventor del contrato de vigilancia que se incluya un nùmero suficiente de càmaras para garantizar el monitoreo de toda la sede. 
</t>
    </r>
  </si>
  <si>
    <t>Coordinaciòn, Apoyo logistico, funcionarios del LSP y empresa de vigilancia.</t>
  </si>
  <si>
    <t>Manipulación y perdida de la información fisica o en medio magnetico del LSP</t>
  </si>
  <si>
    <t xml:space="preserve">1.  en todas las areas del laboratorio no esta instalado el control de acceso a la informaciòn confidencial en los computadores
2. No existe un sistema de información unificado para todo el laboratorio que asegure la información.  
3, Desactualización de software  
4. No hay adherencia al procedimiento. 
</t>
  </si>
  <si>
    <t>1. Inoportunidad en la entrega de resultados.
2. Pérdida de la información.
3. Pérdida de la confidencialidad.
4. Deterioro de los documentos.
5. Entrega de resultados incoherentes o alterados.
6. Uso de la información por personas externas a la institución para intereses particulares o perjuicios contra la institución.</t>
  </si>
  <si>
    <t>1. Procedimiento de Control de datos en el LDSP en el cual se menciona las copias que se deben generar de cada área del Laboratorio.  2. Back ups en todas las áreas del LDSP y entregadas a la Subdirección de Salud Pública. 3. Procedimiento de Mantenimiento de infraestructura y equipos para mantenimiento de equipos de cómputo</t>
  </si>
  <si>
    <t>1. Mantener los controles actuales.
2. Implementar las claves de acceso a los computadores de las areas faltantes del LSP.</t>
  </si>
  <si>
    <t>1. Equipo de trabajo del LSP. 
2. Coordinación LSP y  apoyo logistico</t>
  </si>
  <si>
    <t>Incumplimiento en la oportunidad de la entrega de resultados o información solicitada por el cliente</t>
  </si>
  <si>
    <t>1. Que no se contrate personal oportunamente y/o que no sea suficiente.  2.Que los equipos fallen y no haya mantenimiento correctivo inmediato, 
3. por falta de insumos, 
4. por fallas en la red electrica interna. 
5. Por fallas en el software. 
6. El LSP no cuenta equipos para plan de contingencia.</t>
  </si>
  <si>
    <t xml:space="preserve">1. Retraso en la toma de medidas sanitarias adoptadas por IDSN, INVIMA, SMS de pasto.
2. Retraso en la toma de decisiones para los eventos de interés en salud pública. 
3. Insatisfacción del usuario.
4. Estrés de los funcionarios del LSPD.
5. Represamiento de trabajo.  
6. Perdida del item de ensayo. 
7. Incumplimiento a los requisitos de la normatividad vigente para laboratorios (Res. 1619, ISO/IEC 17025)
</t>
  </si>
  <si>
    <t>1. El Procedimiento Recepción. Análisis y reporte de resultados . 
2. Indicadores de proceso y procedimiento 
3. Planta elèctrica</t>
  </si>
  <si>
    <t>1. contratar oportunamente al personal, compra y mantenimiento de equipos e insumos y reactivos  de acuerdo a la necesidad del LSP.  
2. ejecutar el mantenimiento correctivo a la red elèctrica e hidraulica del LSP</t>
  </si>
  <si>
    <t>1. Gestiòn estratègica IDSN  
2. Planeaciòn - IDSN y LSP</t>
  </si>
  <si>
    <t>Incumplimiento de normas de seguridad en el LSP que afectan la integridad fisica del personal y de infraestructura</t>
  </si>
  <si>
    <t>1. omision  en el cumplimiento de BPL
2. exceso de confianza
3.No hay supervisiòn. 
4.  Falta de algunos insumos de PGIRHS y Elementos de protección personal.
5. Mala disposición de residuos.</t>
  </si>
  <si>
    <t>1. enfermedades laborales
2. accidentes laborales. 
3.daño en infraestructura. 
4. daño de equipos. 
5. perdida de vidas humanas</t>
  </si>
  <si>
    <t xml:space="preserve">1. Implementación y seguimiento del PGIRHS.  4. Registros de accidentes de trabajo. 5. Kit para derrames quìmicos en algunas àreas del LSP.  6. Extintores y duchas lava ojos. 7. Elementos de protecciò personal. 8. plan de capacitaciòn manual de bioseguridad y procedimientos relacionados
3. Registro de No conformes.
2.Procedimiento de aseo de las instalaciones del LDSP y sus repectivos registros. </t>
  </si>
  <si>
    <t xml:space="preserve">1. continuar capacitando en BPL
2. Realizar la supervisiòn a los procedimientos relacionados con BPL
</t>
  </si>
  <si>
    <t>1. Coordinaciòn de calidad - ARL.
2. Profesionales LSP</t>
  </si>
  <si>
    <t>El ciudadano con discapacidad no puede acceder a las areas de segundo y tercer piso del bloque 1 y al bloque 2</t>
  </si>
  <si>
    <t>1. no hay rampas
2. El ascensor esta fuera de servicio.
3. no asignan recursos econòmicos para adecuaciòn de planta fìsica</t>
  </si>
  <si>
    <t>1. El ciudadano con discapacidad no puede acceder personalmente a las areas de segundo y tercer piso del bloque 1 y al bloque 2. 
2. Se produce retrazo en las labores del funcionario que atienda al usuario con discapacidad. 
3.  Afecta significativamente la satisfacción del cliente interno y externo de la entidad. 
4.Ocasionar lesiones físicas o pérdida de vidas humanas</t>
  </si>
  <si>
    <t>1. Buzòn de quejas y reclamos</t>
  </si>
  <si>
    <t>1. hacer conocer el riesgo al proceso de gestiòn estrategica del IDSN. 
2 Gestionar lo necesario para poner a punto el ascensor para que preste servicio. 
3. Gestionar lo pertinente para abrir acceso adecuado al boque 2 del LSP</t>
  </si>
  <si>
    <t>1. 2. 3. Coordinadora de LSP, Proceso de gestiòn estrategica IDSN.</t>
  </si>
  <si>
    <t xml:space="preserve">PROCESO: ASISTENCIA TECNICA </t>
  </si>
  <si>
    <r>
      <t xml:space="preserve">OBJETIVO: </t>
    </r>
    <r>
      <rPr>
        <sz val="11"/>
        <color indexed="8"/>
        <rFont val="Arial"/>
        <family val="2"/>
      </rPr>
      <t>Construir y fortalecer capacidades en los actores, así como las capacidades en las organizaciones, que contribuyan de forma sostenible a la gestión técnica, administrativa y financiera de las políticas de salud y protección social, orientadas a mejorar la salud de los habitantes del departamento.</t>
    </r>
  </si>
  <si>
    <t>1. Aplicativo SAT
2. Redistribución de recursos por desempeño de la ejecución
3. Reuniones de grupo primario
4. Proceso y procedimiento de asistencia técnica documentado
5. Indicadores de proceso y resultado</t>
  </si>
  <si>
    <t>1. Gestionar la sensibilización de trabajo en equipo
2. Gestionar jornadas de motivación hacia el trabajo en equipo
3. Fortalecer los grupos primarios
4. Generar una estrategia de articulación por afinidad</t>
  </si>
  <si>
    <t>1- 4. Subdirectores, Lideres de Dimension y Componente y Equipo de Trabajo.</t>
  </si>
  <si>
    <t>1. Pérdida de recursos
2. Pérdida de interés, tiempo y recursos por parte de los actores
3. Inadecuada coordinación de planeación. 
4. Bajo impacto de los resultados de la asistencia técnica</t>
  </si>
  <si>
    <t xml:space="preserve">1. Se cuenta con manual de funciones y estudios previos
2. Se cuenta con manual de supervisión
3. Inducción y reinducción en el proceso de asistencia técnica con relación a la metodología
</t>
  </si>
  <si>
    <t xml:space="preserve">1. Gestionar capacitación en pedagogía apropiada
2. Gestionar la actualización del manual de supervisión
3. Gestionar la realizacion de una circular interna requiriendo la obligatoriedad del cumplimiento de manual de supervisión
4. Gestionar evaluacion de la supervisión a través de los auditores
5. Gestionar la socialización de inducción y reinducción
</t>
  </si>
  <si>
    <t>1- 5. Subdirectores, Lideres de Dimension y Componente y Equipo de Trabajo.</t>
  </si>
  <si>
    <t>PROCESO: INSPECCION VIGILANCIA Y CONTROL</t>
  </si>
  <si>
    <r>
      <t xml:space="preserve">OBJETIVO: </t>
    </r>
    <r>
      <rPr>
        <sz val="11"/>
        <color indexed="8"/>
        <rFont val="Arial"/>
        <family val="2"/>
      </rPr>
      <t>IIdentificar, eliminar o minimizar riesgos, daños e impactos negativos para la salud por el uso o consumo de bienes y servicios, en el cumplimiento de la normatividad vigente según las competencias del IDSN</t>
    </r>
  </si>
  <si>
    <t>1. Circulares externas solicitando informacion
2. Correos y oficios
3. Lineamientos</t>
  </si>
  <si>
    <t>1. Envio de circular y publicaciones
2. Envio de oficios y correos
3. Envio de requerimientos para el cumplimient de reporte</t>
  </si>
  <si>
    <t>1. Aplicativo SAT</t>
  </si>
  <si>
    <t>1. Reprogramacion 
2. Seguimiento al aplicativo SAT</t>
  </si>
  <si>
    <t>1. Codigo de Etica</t>
  </si>
  <si>
    <t>1. Gestionar la actualizacion del Codigo de Etica
2. Gestionar la evauacion del Codigo de Etica</t>
  </si>
  <si>
    <t>1. Manual de Funciones
2. Codigo de Etica
3. Capacitacion interdisciplinaria
4. Plan Padrino</t>
  </si>
  <si>
    <t xml:space="preserve">1. Gestionar sensibilozacion y capacitacion de la aplicación de medidas con participacion de directivos y evaluacion de sensibilizacion 
2. Rotacion de personal (Auxiliares) entre los municipios.
3. Apertura de procesos sancionatorios a quien no aplique medidas donde corresponda
</t>
  </si>
  <si>
    <t>PROCESO:PLANIFICACION Y DESARROLLO DEL SISTEMA TERRITORIAL EN SALUD</t>
  </si>
  <si>
    <t xml:space="preserve">OBJETIVO: Planificar la gestión del sector salud para el departamento de Nariño, a través de la gestión de conocimiento y tecnologías de la información y comunicaciones. </t>
  </si>
  <si>
    <t>1- 9. Director - Jefe Oficina sesora de Plaenación - Profesional Especializado de Sistemas.</t>
  </si>
  <si>
    <t>1. Profesionales especializados de Proyectos - Equipo de apoyo interno 
2. Jefe Oficina Asesora de Planeación - Profesionales especializados de Proyectos - Secretarias
3. Director - Jefe Oficina Aseaora de Planeación 
Profesionales especializados de Proyectos</t>
  </si>
  <si>
    <t xml:space="preserve">Procedimientos y formatos establecidos en el SGC
Evaluación de satisfacción sobre el producto o servicio desarrollado
</t>
  </si>
  <si>
    <t>1.    Definir y comunicar directriz para gestión de las solicitudes de comunicación, para programación del equipo de trabajo IDSN.
2.  Asignación del talento humano de comunicación para atenciòn especifica de clientes.
3. Solicitar a la alta dirección la adquisición o suministro de equipos para las acciones de comunicación.
4. solicitar dispositivos de almacenamiento para la información de productos y desarrollos de comunicaciones.</t>
  </si>
  <si>
    <t>1, 2 y 3 Profesional Universitario  Comunicaciones.</t>
  </si>
  <si>
    <t>hasta 31 de diciembre de 2017</t>
  </si>
  <si>
    <t>hasta 31 de diciembre de 2020</t>
  </si>
  <si>
    <t>PROCESO: GESTION DE RED DE SERVICIOS</t>
  </si>
  <si>
    <t xml:space="preserve">OBJETIVO:  Identificar, planificar, dirigir, coordinar y contratar la Red de prestadores de servicios de Salud departamental y nacional para mejorar la accesibilidad , oportunidad, continuidad en la prestación de los servicios de salud a la población de competencia del IDSN y ademas operativizar en forma efectiva las medidas preventivas, acciones de respuesta y ayuda inmediata en situaciones de emergencia y desastre para reducir el impacto en la comunidad.
</t>
  </si>
  <si>
    <t>Realizar cobros indebidos o solicitar favores a cambio de filtrar, alterar información, retrasar o agilizar decisiones inherentes a los procedimientos de Gestion de Red de Servicios</t>
  </si>
  <si>
    <t xml:space="preserve">▪ Desconocimiento en la aplicación del Código de Ética, Carta de valores y Buen Gobierno de IDSN, Código Disciplinario Único y Código Contencioso Administrativo, por parte del responsable del proceso. </t>
  </si>
  <si>
    <t xml:space="preserve">▪ Denuncias ante entidades de control.
▪ Pérdida de credibilidad en la institución.
▪ Contratacion de Red de Servicios con tarifas onerosas para IDSN.
</t>
  </si>
  <si>
    <t>Sistema de Información - Procemiento</t>
  </si>
  <si>
    <t xml:space="preserve">▪ Seguimiento al cumplimiento de los procedimientos de Gestion de Red de Servicios
▪ Toda solicitud de tramite extraordinario se manejara exclusivamente y por solicitud escrita de los superiores inmediatos que tengan la facultad para hacerlo
▪ </t>
  </si>
  <si>
    <t>Subdirector de calidad y aseguramiento, profesionales responsables de cada procedimiento</t>
  </si>
  <si>
    <t>31  de Diciembre de 2018</t>
  </si>
  <si>
    <t xml:space="preserve">Inoportunidad en el Flujo de pacientes por el Sistema de referencia y contrarreferencia </t>
  </si>
  <si>
    <t>▪ Falla en sofware destinado al funcionamiento de los procedimientos de la Gestion de Red de servicios 
▪ Falla en  el apego a la secuencia de pasos defindos para los procedimientos.</t>
  </si>
  <si>
    <t xml:space="preserve">▪ Pérdida de credibilidad en la institución.
▪ Prestacion de servicios y operación del Sistema de referencia y contrarreferencia con demoras que pueden afectar la calidad de la atencion de los pacientes por criterios de oportunidad y pertinencia 
</t>
  </si>
  <si>
    <t xml:space="preserve">Software de Gestion de Red de Servicios - Auditorias internas </t>
  </si>
  <si>
    <t>▪ Reuniones con el talento humano para sensibilizacion sobre las dificultades  de los procedimientos.                         ▪ Induccion y reinduccion para el talento humano resposable de los procedimientos .            ▪ Revision y actualizacion  de los aplicativos  del proceso</t>
  </si>
  <si>
    <t>ACTUALIZACIÓN  NORMATIVA CONSTANTE DE OTRAS ENTIDADES  PARA LOS FUNCIONARIOS DEL IDSN</t>
  </si>
  <si>
    <t>INSUFICIENCIA EN ASIGNACION DE RECURSOS ECONOMICOS PARA EL DESARROLLO DE POLITICAS PUBLICAS  Y  MIPG LO QUE PUEDE AFECTAR EL CUMPLIMIENTO DE LOS OBJETIVOS INSTITUCIONALES</t>
  </si>
  <si>
    <t xml:space="preserve">VISIBILIDAD Y POSICIONAMIENTO DE LA ENTIDAD DENTRO DEL DEPARTAMENTO DE NARIÑO </t>
  </si>
  <si>
    <t>ESTABLECIMIENTO POLITICA 0 PAPEL -USO EFICIENTE Y RECICLAJE PERMANENTE</t>
  </si>
  <si>
    <t>DIFICULTADES EN EL SEGUIMIENTO  DE ACTIVIDADES DE PLANEACION FRENTE AL LOGRO DE LOS OBJETIVOS INSTITUCIONALES (PTS; PLAN DE ACCION, POAI)</t>
  </si>
  <si>
    <t>DEBIL COMUNICACIÓN CON LA DIRECCIÓN</t>
  </si>
  <si>
    <t>SENTIDO DE PERTENCIA INSTITUCIONAL POR PARTE DEL EQUIPO DE TRABAJO</t>
  </si>
  <si>
    <t xml:space="preserve">MECANISMOS DE PARTICIPACION Y CAPACITACION EN ATENCION AL USUARIO </t>
  </si>
  <si>
    <t xml:space="preserve">EN DESARROLLO LA APLICACIÓN NORMATIVA DE SEGURIDAD Y SALUD EN TRABAJO </t>
  </si>
  <si>
    <t>CONFORMACION DE EQUIPOS DE CONTINGENCIA EN MOMENTOS DE ALTA CARGA LABORAL POR PARTE DE LA SECRETARIA GENERAL</t>
  </si>
  <si>
    <t xml:space="preserve">ALTA CARGA LABORAL </t>
  </si>
  <si>
    <t>e.</t>
  </si>
  <si>
    <t xml:space="preserve">FORMULACION DE LA POLITICA ATENCION INTEGRAL EN SALUD - PAIS Y EL MODELO INTEGRAL DE ATENCION EN SALUD - MIAS </t>
  </si>
  <si>
    <t>ALTA ROTACION DE PERSONAL EN LOS ACTORES QUE INTERVIENE EL IDSN</t>
  </si>
  <si>
    <t>LA COMPOSICION DE LA MAYORIA DE LA POBLACION DEL DEPARTAMENTO ES RURALIDAD DISPERSA Y ALTA RURALIDAD</t>
  </si>
  <si>
    <t>ARTICULACION DEL LA PLANEACION ESTRATEGICA Y EL SISTEMA DE GESTION DE CALIDAD</t>
  </si>
  <si>
    <t>DEBILIDAD EN LA GESTION DE RIESGOS EN LA ENTIDAD</t>
  </si>
  <si>
    <t>LA INSTITUCION CUENTA CON LOS LIDERES DE DIMENSION Y COMPONENTE VINCULADOS A TRAVES DE EMPLEO FORMAL</t>
  </si>
  <si>
    <t>m.</t>
  </si>
  <si>
    <t>l.</t>
  </si>
  <si>
    <t>k.</t>
  </si>
  <si>
    <t>j.</t>
  </si>
  <si>
    <t>i.</t>
  </si>
  <si>
    <t>h.</t>
  </si>
  <si>
    <t>g.</t>
  </si>
  <si>
    <t>f.</t>
  </si>
  <si>
    <t>GRAN PROPORCION DEL PERSONAL ES VINCULADA A TRAVES DE CONTRATOS DE PRESTACION DE SERVICIO</t>
  </si>
  <si>
    <t xml:space="preserve">GRAN CANTIDAD DE SISTEMAS DE INFORMACION CON LOS QUE CUENTA IDSN, QUE NO SE ENCUENTRAN ARTICULADOS </t>
  </si>
  <si>
    <t xml:space="preserve">INOPORTUNIDAD EN LA IMPLEMENTACION Y DESARROLLO DEL SISPI </t>
  </si>
  <si>
    <t>IMPLEMENTACION DEL MIPRES QUE LE PERMITE AL USUARIO MAYOR ACCESIBILIDAD Y OPORTUNIDAD EN LA PRESTACION DE SERVICIOS DE SALUD, NO INCLUIDOS EN LA UPC</t>
  </si>
  <si>
    <t xml:space="preserve">f. </t>
  </si>
  <si>
    <t>CONTAR CON UN SGC CERTIFICADO POR ICONTEC</t>
  </si>
  <si>
    <t xml:space="preserve">CONTAR CON UNA PLANTA DE PERSONAL CALIFICADA Y COMPROMETIDA </t>
  </si>
  <si>
    <t>INSUFICIENCIA DE RECURSOS PARA CUMPLIR SATISFACTORIAMENTE CON LOS OBJETIVOS MISIONALES DEL IDSN</t>
  </si>
  <si>
    <t>DEBILIDAD EN SEGURIDAD Y GESTION DE LA INFORMACION.</t>
  </si>
  <si>
    <t>1. Seguimiento a la planeación institucional de manera trimestral, mediante la revisión del POA, PAS y el  Plan de Desarrollo Territorial.
2. Socialización y capacitaciónen temas de direccionamiento mediante espacios institucionales de manera periódica.
3. Ajustes y seguimiento al PIC institucional de la vigencia.
4. Socialización de los planes extratégicos con los funcionarios y los contratistas del IDSN</t>
  </si>
  <si>
    <t xml:space="preserve">1. Fortalecimiento de la comunicación interna institucional y con las otras entidades, mediante la realización de comités, análisis y evaluación de informes y socialización de los mismos con grupos primarios y demas personal del IDSN, Junta Directiva, consejo de gobierno y comites asesores.
2. Socialización y retroaimentación de Informes de gestion y rendición de cuentas mediante espacios institucionales de manera periódica.
3. Seguimiento al PIC institucional de la vigencia 
4. Socialización de los cambios normativos en materia de salud y en las funciones de los servidores públicos del IDSN.                                                                </t>
  </si>
  <si>
    <t>REDUCCIÓN DEL PRESUPUESTO DE LA ENTIDAD, QUE AFECTA EN SU NORMAL Y EFECTIVO FUNCIONAMIENTO</t>
  </si>
  <si>
    <t>DEBILIDAD EN EL SEGUIMIENTO Y EVALUACION DE LA GESTION , Y EN LA DEFINICION DE  RESPONSABILIDAD  PARA VERIFICACION DE CONTROLES EN  LOS PROCESOS  DEL IDSN</t>
  </si>
  <si>
    <r>
      <rPr>
        <b/>
        <sz val="11"/>
        <color indexed="8"/>
        <rFont val="Arial"/>
        <family val="2"/>
      </rPr>
      <t>ENTIDAD:</t>
    </r>
    <r>
      <rPr>
        <sz val="11"/>
        <color indexed="8"/>
        <rFont val="Arial"/>
        <family val="2"/>
      </rPr>
      <t xml:space="preserve"> INSTITUTO DEPARTAMENTAL DE SALUD DE NARIÑO</t>
    </r>
  </si>
  <si>
    <t>OBJETIVO: OBJETIVO: Propender por la adecuada administración, desarrollo de competencias, bienestar, salud y ambientes seguros de trabajo del talento humano del IDSN ,que permitan controlar y minimizar los riesgos existentes en el ámbito laboral; con un mejor desempeño y cumplimiento de los principios de la función publica y si es el caso ejercer la función correctiva y acciones de prevención..</t>
  </si>
  <si>
    <t xml:space="preserve">1Debilidad en la dplanificación
2. Inoportunidad de las dependencias en la entrega de necesidades de PIC.
3. Inoportunidad por parte de los funcionarios de la presentacion de solicitudes ante el comité </t>
  </si>
  <si>
    <t>1. Ausencia de consolidado de capacitacion.                                                                                                                                                                                                                                                                          2. Retrazo en la aprobación por parte del Comité del Plan Institucional de Capacitación.                                                                                                                                                                                         3. Incumplimient de la meta.</t>
  </si>
  <si>
    <t>Indicadores e informes trimestrales.
Seguimiento mensual a la ejecución del PIC con respecto a la meta</t>
  </si>
  <si>
    <t xml:space="preserve">1.Solicitud a las dependencias de la institución desde el mes de noviembre de cada año, de las necesidades y proyectos de capacitación
2. Elaboración anual del consolidado de capacitaciones en el mes de enero de cada año
4. Se realiza seguimiento mensual en el SIMU y TRIMESTRAL realizado por la PU
5. Proyección de circular por parte del PU recordando las solicitudes de capacitación 
</t>
  </si>
  <si>
    <t xml:space="preserve">1.   Falta de compromiso y responsabilidad de la alta dirección.                                                                                                                                                                                                                                    2. Ausencia de asignación de funcionario de planta idoneo, responsable del SGSST.                                                                                                                                                                                           3. Dificultad en la disponibilidad de recursos
4.Ausencia de un diagnostico real sobre el SGSST
5. Inadecuado seguimiento del sistema
6. Insatisfactoria gestión con ARL
7. No aplicacion de la normatividad vigente.
</t>
  </si>
  <si>
    <t>1. Ausencia de directrices y direccionamiento para la ejecución del SGSST.                                                                                                                                                                                                                     2. No existe continuidad en el desarrollo normal del SGSST, No se cuenta con la persona de planta que lidere el sistema de forma permanente, no existe la persona encargada de reportar los accidentes de forma permanente         3..Incumplimiento de los requisitos del Sistema de Gestion de Seguridad y Salud en el Trabajo .                                                                                                                                                                                  4. Desconocimiento de las necesidades institucionales con respecto al SGSST.                        5. Incumplimiento normativo y de las finalidades del SGSST
6.  Alta rotación del personal de apoyo de la ARL para con la institución y la ausencia de continuidad de las actividades programadas.
7. Incumplimiento normativo y probabilidad de ocurriencia de accidentes de trabajo leves, graves y/o mortales y diagnostico de enfermedades laborales a los servidores públicos y contratistas del IDSN</t>
  </si>
  <si>
    <t>Seguimiento  al indicador de cumplimiento.
Verificacion del cronograma de seguridad y salud en el trabajo.</t>
  </si>
  <si>
    <t xml:space="preserve">1.  Contratacion de personal idoneo exyerno.                                                                                                                                                                                                                                                                        2. Oficiar la creacion de cargo o la continuidad de los contratistas.                                                                                                        3. Solicitar el reajuste de presupuyesto para cubrir las  necesidades dlel Sistema de Gestion.                                                                                                                                                                                                                                                                                       4. Aplicación de evaluación de estandares minimos (Resolución 11 11 de 2017).                                                                5. Elaboracion y seguimiento del plan de mejora y plan de trabajo anual  en las actividades ls SGSST.                                                                                                                                                                                                                                                                          6.solicitud de apoyo de ARL para adecuada elaboracion del sistema de gestion de seguridad y salud en el trabajo.                                                                                             7.Aplicación de la norma generando un ambiente laboral seguro y dentro de los recursos existentes implementar las actividades de seguridad y salud en el trabajo
</t>
  </si>
  <si>
    <t>Jefe  de la oficina asesora de planeacion con apoyo de Talento humano</t>
  </si>
  <si>
    <t>MATRIZ NO. 3</t>
  </si>
  <si>
    <t>MATRIZ DE EVALAUCION DE VARIABLES</t>
  </si>
  <si>
    <t>D1</t>
  </si>
  <si>
    <t>D2</t>
  </si>
  <si>
    <t>F1</t>
  </si>
  <si>
    <t>F2</t>
  </si>
  <si>
    <t>F3</t>
  </si>
  <si>
    <t>O1</t>
  </si>
  <si>
    <t>O2</t>
  </si>
  <si>
    <t>O3</t>
  </si>
  <si>
    <t>A1</t>
  </si>
  <si>
    <t>A2</t>
  </si>
  <si>
    <t>A3</t>
  </si>
  <si>
    <t>MATRIZ DOFA - ESTRATEGIA</t>
  </si>
  <si>
    <t xml:space="preserve">DEBIL ARTICULACION INTERSECTORIAL  PARA LA GESTION DE POLITICAS </t>
  </si>
  <si>
    <t>INOPORTUNIDAD EN EL TRAMITE DE LOS PROCEDIMIENTOS ESTABLECIDOS EN GESTION DE RECURSOS</t>
  </si>
  <si>
    <t>CONOCIMIENTO POR PARTE DE FUNCIONARIOS DE LAS POLITICAS DE SALUD, CODIGO DE ETICA BUEN GOBIERNO Y CARTA DE VALORES (INTEGRIDAD)</t>
  </si>
  <si>
    <t>D3</t>
  </si>
  <si>
    <t xml:space="preserve">DEBILIDAD EN LA ARTICULACION INTRAINSTITUCIONAL  E INTERSECTORIAL </t>
  </si>
  <si>
    <t xml:space="preserve">1.A1D  Implementación de las Politicas de Planeación Instituional y Gestión Presupuestal y eficiencia del Gasto Público. ( Desarrollo de la Dimensión Operativa 2: DIRECCIONAMIENTO ESTRATEGICO Y OPERATIVO
2A2D. Implementación de las Politicas de Servicio al Ciudadano y Participáción ciudadana en la gestión publica ( Desarrollo de la Dimención Operativa3:GESTION CON VALORES PARA LOS RESULTADOS.
3A3D. Establecimiento y seguimiento  de planes  con actores internos y externos para atencion  eventos naturales y antropicos  para garantizar  continuidad en la prestación de los servicios a la población del departamento. </t>
  </si>
  <si>
    <t>A1F1. Desarrollo de la plataforma SEPA para seguimiento a proyectos del PAS y Plan de Desarrollo Departamental por la vigencia en cuanto a resultados alcanzados e implementación de recursos asignados.
A2F2 Actualización  procedimiental al interior del IDSN, conforme a la politica de Participación ciudadana  MIPG, con desarrollo de actividades.
A3 F3 Gestión de  herramientas informaticas para  determinar factores de riesgos del ambiente y  antrópico para toma de desiciones.</t>
  </si>
  <si>
    <t xml:space="preserve">
O1D1. Implementación de las Politicas de Servicio al Ciudadano y Participáción ciudadana en la gestión publica ( Desarrollo de la Dimención Operativa3:GESTION CON VALORES PARA LOS RESULTADOS con  articulación a la Politica PAIS.
O2D2.. Gestión  de recursos para el fortalecimiento de la autoridad sanitaria  con articulación al Modelo Integrado de Planeación y Gestión MIPG.
O3D3. Caracterización de las partes interesadas  del IDSN para gestion de la articulacion intersectorial.</t>
  </si>
  <si>
    <t>O1F1   Implementación de la Politica de Seguimiento y evaluación del desempeño institucional  ( Desarrollo de la Dimención Operativa 4 EVALUACION DE  RESULTADOS.
O2F2. Desarrollo del proceso de Asistencia Técnica para la garantizar los requisitos  en la  formulación de proyectos en salud del departamento.
O2F3. Desarrollo de aplicativo web por parte del IDSN, para gestion de proyectos.</t>
  </si>
  <si>
    <t>1. Realizar inventario  de hardware y software para diagnóstico de situación actual.
2. Presentar ante equipo directivo la propuesta de estructuración del equipo y oficina de Sistemas de Información.
3. Implementar  en el IDSN Gobierno Digital, antes Gobierno en Línea y Seguridad Digital;  de conformidad al plan de acción fruto del autodiagnóstico para la vigencia.
4. Formalizar la estructura funcional de la oficina de sistemas en el IDSN. 
5. Presentar las necesidades de recursos humanos acorde a la estructura aprobada para el área de las TIC.
6. Realizar diagnóstico y/o estudio para definir el alcance en la integración de un sistema único de información en salud.
7. Actualización y difusión de normas y políticas en seguridad digital.
8. Solicitar y en los casos procedentes implementar los procesos tecnológicos. 
9. Fortalecer la infraestructura  tecnológica para la red de datos.
10. Solicitar mejora de la infraestructura física para la operación del centro de comunicaciones e informática.</t>
  </si>
  <si>
    <t xml:space="preserve">1. Brindar asistencia Técnica al actor en formulación de proyectos de inversión en Infraestructura y Dotación.
2. Establecer y socializar mecanismos para estimular la asistencia y participación de los actores.
3. Fortalecer y capacitar al equipo técnico para la supervisión de proyectos.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</si>
</sst>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General_)"/>
    <numFmt numFmtId="187" formatCode="[$-240A]dddd\,\ dd&quot; de &quot;mmmm&quot; de &quot;yyyy"/>
  </numFmts>
  <fonts count="92">
    <font>
      <sz val="11"/>
      <color theme="1"/>
      <name val="Calibri"/>
      <family val="2"/>
    </font>
    <font>
      <sz val="11"/>
      <color indexed="8"/>
      <name val="Calibri"/>
      <family val="2"/>
    </font>
    <font>
      <sz val="10"/>
      <name val="Arial"/>
      <family val="2"/>
    </font>
    <font>
      <sz val="10"/>
      <name val="Tahoma"/>
      <family val="2"/>
    </font>
    <font>
      <b/>
      <sz val="10"/>
      <name val="Tahoma"/>
      <family val="2"/>
    </font>
    <font>
      <b/>
      <sz val="14"/>
      <name val="Tahoma"/>
      <family val="2"/>
    </font>
    <font>
      <b/>
      <sz val="16"/>
      <name val="Arial"/>
      <family val="2"/>
    </font>
    <font>
      <sz val="9"/>
      <name val="Tahoma"/>
      <family val="2"/>
    </font>
    <font>
      <b/>
      <sz val="9"/>
      <name val="Tahoma"/>
      <family val="2"/>
    </font>
    <font>
      <b/>
      <sz val="10"/>
      <color indexed="9"/>
      <name val="Tahoma"/>
      <family val="2"/>
    </font>
    <font>
      <b/>
      <sz val="14"/>
      <name val="Arial"/>
      <family val="2"/>
    </font>
    <font>
      <u val="single"/>
      <sz val="10"/>
      <name val="Tahoma"/>
      <family val="2"/>
    </font>
    <font>
      <b/>
      <sz val="20"/>
      <name val="Arial"/>
      <family val="2"/>
    </font>
    <font>
      <sz val="12"/>
      <color indexed="8"/>
      <name val="Verdana"/>
      <family val="2"/>
    </font>
    <font>
      <b/>
      <sz val="20"/>
      <name val="Tahoma"/>
      <family val="2"/>
    </font>
    <font>
      <b/>
      <sz val="12"/>
      <name val="Tahoma"/>
      <family val="2"/>
    </font>
    <font>
      <sz val="11"/>
      <name val="Tahoma"/>
      <family val="2"/>
    </font>
    <font>
      <sz val="12"/>
      <color indexed="8"/>
      <name val="Calibri"/>
      <family val="2"/>
    </font>
    <font>
      <b/>
      <sz val="11"/>
      <color indexed="8"/>
      <name val="Arial"/>
      <family val="2"/>
    </font>
    <font>
      <sz val="12"/>
      <name val="Tahoma"/>
      <family val="2"/>
    </font>
    <font>
      <sz val="11"/>
      <name val="Arial"/>
      <family val="2"/>
    </font>
    <font>
      <sz val="11"/>
      <color indexed="8"/>
      <name val="Arial"/>
      <family val="2"/>
    </font>
    <font>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Tahoma"/>
      <family val="2"/>
    </font>
    <font>
      <b/>
      <sz val="10"/>
      <color indexed="10"/>
      <name val="Tahoma"/>
      <family val="2"/>
    </font>
    <font>
      <b/>
      <sz val="11"/>
      <color indexed="8"/>
      <name val="Tahoma"/>
      <family val="2"/>
    </font>
    <font>
      <sz val="10"/>
      <color indexed="8"/>
      <name val="Tahoma"/>
      <family val="2"/>
    </font>
    <font>
      <b/>
      <sz val="10"/>
      <color indexed="8"/>
      <name val="Tahoma"/>
      <family val="2"/>
    </font>
    <font>
      <sz val="10"/>
      <color indexed="10"/>
      <name val="Tahoma"/>
      <family val="2"/>
    </font>
    <font>
      <sz val="12"/>
      <name val="Calibri"/>
      <family val="2"/>
    </font>
    <font>
      <sz val="12"/>
      <color indexed="8"/>
      <name val="Tahoma"/>
      <family val="2"/>
    </font>
    <font>
      <b/>
      <sz val="14"/>
      <color indexed="9"/>
      <name val="Tahoma"/>
      <family val="2"/>
    </font>
    <font>
      <b/>
      <sz val="20"/>
      <color indexed="62"/>
      <name val="Tahoma"/>
      <family val="2"/>
    </font>
    <font>
      <b/>
      <sz val="14"/>
      <color indexed="9"/>
      <name val="Arial"/>
      <family val="2"/>
    </font>
    <font>
      <sz val="11"/>
      <name val="Calibri"/>
      <family val="2"/>
    </font>
    <font>
      <b/>
      <sz val="24"/>
      <color indexed="8"/>
      <name val="Arial"/>
      <family val="2"/>
    </font>
    <font>
      <sz val="8"/>
      <name val="Segoe UI"/>
      <family val="2"/>
    </font>
    <font>
      <sz val="11"/>
      <color indexed="49"/>
      <name val="Calibri"/>
      <family val="2"/>
    </font>
    <font>
      <sz val="10"/>
      <color indexed="3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9"/>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Tahoma"/>
      <family val="2"/>
    </font>
    <font>
      <b/>
      <sz val="10"/>
      <color rgb="FFFF0000"/>
      <name val="Tahoma"/>
      <family val="2"/>
    </font>
    <font>
      <b/>
      <sz val="11"/>
      <color theme="1"/>
      <name val="Tahoma"/>
      <family val="2"/>
    </font>
    <font>
      <sz val="11"/>
      <color theme="1"/>
      <name val="Arial"/>
      <family val="2"/>
    </font>
    <font>
      <b/>
      <sz val="11"/>
      <color theme="1"/>
      <name val="Arial"/>
      <family val="2"/>
    </font>
    <font>
      <sz val="10"/>
      <color theme="1"/>
      <name val="Tahoma"/>
      <family val="2"/>
    </font>
    <font>
      <b/>
      <sz val="10"/>
      <color theme="1"/>
      <name val="Tahoma"/>
      <family val="2"/>
    </font>
    <font>
      <sz val="10"/>
      <color rgb="FFFF0000"/>
      <name val="Tahoma"/>
      <family val="2"/>
    </font>
    <font>
      <sz val="12"/>
      <color rgb="FFFF0000"/>
      <name val="Calibri"/>
      <family val="2"/>
    </font>
    <font>
      <sz val="12"/>
      <color theme="1"/>
      <name val="Tahoma"/>
      <family val="2"/>
    </font>
    <font>
      <b/>
      <sz val="14"/>
      <color theme="0"/>
      <name val="Arial"/>
      <family val="2"/>
    </font>
    <font>
      <b/>
      <sz val="14"/>
      <color theme="0"/>
      <name val="Tahoma"/>
      <family val="2"/>
    </font>
    <font>
      <b/>
      <sz val="20"/>
      <color theme="8"/>
      <name val="Tahoma"/>
      <family val="2"/>
    </font>
    <font>
      <b/>
      <sz val="24"/>
      <color theme="1"/>
      <name val="Arial"/>
      <family val="2"/>
    </font>
    <font>
      <sz val="11"/>
      <color theme="4" tint="-0.24997000396251678"/>
      <name val="Calibri"/>
      <family val="2"/>
    </font>
    <font>
      <sz val="10"/>
      <color rgb="FF0070C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99"/>
        <bgColor indexed="64"/>
      </patternFill>
    </fill>
    <fill>
      <patternFill patternType="solid">
        <fgColor theme="0"/>
        <bgColor indexed="64"/>
      </patternFill>
    </fill>
    <fill>
      <patternFill patternType="solid">
        <fgColor rgb="FFBBD18B"/>
        <bgColor indexed="64"/>
      </patternFill>
    </fill>
    <fill>
      <patternFill patternType="solid">
        <fgColor rgb="FF00B0F0"/>
        <bgColor indexed="64"/>
      </patternFill>
    </fill>
    <fill>
      <patternFill patternType="solid">
        <fgColor rgb="FFFF6699"/>
        <bgColor indexed="64"/>
      </patternFill>
    </fill>
    <fill>
      <patternFill patternType="solid">
        <fgColor indexed="17"/>
        <bgColor indexed="64"/>
      </patternFill>
    </fill>
    <fill>
      <patternFill patternType="solid">
        <fgColor indexed="50"/>
        <bgColor indexed="64"/>
      </patternFill>
    </fill>
    <fill>
      <patternFill patternType="solid">
        <fgColor rgb="FF92D050"/>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style="thin"/>
    </border>
    <border>
      <left/>
      <right style="thin"/>
      <top/>
      <bottom/>
    </border>
    <border>
      <left style="thick">
        <color theme="9" tint="-0.4999699890613556"/>
      </left>
      <right style="thick">
        <color theme="9" tint="-0.4999699890613556"/>
      </right>
      <top style="thick">
        <color theme="9" tint="-0.4999699890613556"/>
      </top>
      <bottom style="thick">
        <color theme="9" tint="-0.4999699890613556"/>
      </bottom>
    </border>
    <border>
      <left style="thin"/>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style="medium"/>
      <right>
        <color indexed="63"/>
      </right>
      <top style="medium"/>
      <bottom style="medium"/>
    </border>
    <border>
      <left>
        <color indexed="63"/>
      </left>
      <right style="medium"/>
      <top style="medium"/>
      <bottom style="medium"/>
    </border>
    <border>
      <left style="thick">
        <color theme="9" tint="-0.4999699890613556"/>
      </left>
      <right>
        <color indexed="63"/>
      </right>
      <top style="thick">
        <color theme="9" tint="-0.4999699890613556"/>
      </top>
      <bottom style="thick">
        <color theme="9" tint="-0.4999699890613556"/>
      </bottom>
    </border>
    <border>
      <left>
        <color indexed="63"/>
      </left>
      <right style="thick">
        <color theme="9" tint="-0.4999699890613556"/>
      </right>
      <top style="thick">
        <color theme="9" tint="-0.4999699890613556"/>
      </top>
      <bottom style="thick">
        <color theme="9" tint="-0.4999699890613556"/>
      </bottom>
    </border>
    <border>
      <left style="thick">
        <color theme="9" tint="-0.4999699890613556"/>
      </left>
      <right>
        <color indexed="63"/>
      </right>
      <top>
        <color indexed="63"/>
      </top>
      <bottom>
        <color indexed="63"/>
      </bottom>
    </border>
    <border>
      <left>
        <color indexed="63"/>
      </left>
      <right style="thick">
        <color theme="9" tint="-0.4999699890613556"/>
      </right>
      <top>
        <color indexed="63"/>
      </top>
      <bottom>
        <color indexed="63"/>
      </bottom>
    </border>
    <border>
      <left style="thick">
        <color theme="9" tint="-0.4999699890613556"/>
      </left>
      <right>
        <color indexed="63"/>
      </right>
      <top style="thick">
        <color theme="9" tint="-0.4999699890613556"/>
      </top>
      <bottom>
        <color indexed="63"/>
      </bottom>
    </border>
    <border>
      <left>
        <color indexed="63"/>
      </left>
      <right style="thick">
        <color theme="9" tint="-0.4999699890613556"/>
      </right>
      <top style="thick">
        <color theme="9" tint="-0.4999699890613556"/>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ck">
        <color theme="9" tint="-0.4999699890613556"/>
      </top>
      <bottom style="thick">
        <color theme="9" tint="-0.4999699890613556"/>
      </bottom>
    </border>
    <border>
      <left style="thick">
        <color theme="9" tint="-0.4999699890613556"/>
      </left>
      <right style="thick">
        <color theme="9" tint="-0.4999699890613556"/>
      </right>
      <top style="thick">
        <color theme="9" tint="-0.4999699890613556"/>
      </top>
      <bottom>
        <color indexed="63"/>
      </bottom>
    </border>
    <border>
      <left style="thick">
        <color theme="9" tint="-0.4999699890613556"/>
      </left>
      <right>
        <color indexed="63"/>
      </right>
      <top>
        <color indexed="63"/>
      </top>
      <bottom style="thick">
        <color theme="9" tint="-0.4999699890613556"/>
      </bottom>
    </border>
    <border>
      <left>
        <color indexed="63"/>
      </left>
      <right style="thick">
        <color theme="9" tint="-0.4999699890613556"/>
      </right>
      <top>
        <color indexed="63"/>
      </top>
      <bottom style="thick">
        <color theme="9" tint="-0.4999699890613556"/>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31" borderId="0" applyNumberFormat="0" applyBorder="0" applyAlignment="0" applyProtection="0"/>
    <xf numFmtId="0" fontId="2" fillId="0" borderId="0">
      <alignment/>
      <protection/>
    </xf>
    <xf numFmtId="0" fontId="69" fillId="0" borderId="0">
      <alignment/>
      <protection/>
    </xf>
    <xf numFmtId="0" fontId="2" fillId="0" borderId="0">
      <alignment/>
      <protection/>
    </xf>
    <xf numFmtId="0" fontId="13" fillId="0" borderId="0" applyNumberFormat="0" applyFill="0" applyBorder="0" applyProtection="0">
      <alignment vertical="top" wrapText="1"/>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282">
    <xf numFmtId="0" fontId="0" fillId="0" borderId="0" xfId="0" applyFont="1" applyAlignment="1">
      <alignment/>
    </xf>
    <xf numFmtId="0" fontId="2" fillId="33" borderId="0" xfId="54" applyFill="1">
      <alignment/>
      <protection/>
    </xf>
    <xf numFmtId="186" fontId="3" fillId="0" borderId="10" xfId="54" applyNumberFormat="1" applyFont="1" applyFill="1" applyBorder="1" applyAlignment="1">
      <alignment horizontal="center" vertical="center" wrapText="1"/>
      <protection/>
    </xf>
    <xf numFmtId="0" fontId="6" fillId="33" borderId="0" xfId="54" applyFont="1" applyFill="1" applyAlignment="1">
      <alignment vertical="center" wrapText="1"/>
      <protection/>
    </xf>
    <xf numFmtId="0" fontId="4" fillId="33" borderId="11" xfId="54" applyFont="1" applyFill="1" applyBorder="1" applyAlignment="1">
      <alignment horizontal="center" vertical="center" wrapText="1"/>
      <protection/>
    </xf>
    <xf numFmtId="0" fontId="4" fillId="0" borderId="11" xfId="54" applyFont="1" applyFill="1" applyBorder="1" applyAlignment="1">
      <alignment vertical="center" wrapText="1"/>
      <protection/>
    </xf>
    <xf numFmtId="0" fontId="4" fillId="0" borderId="12" xfId="54" applyFont="1" applyFill="1" applyBorder="1" applyAlignment="1">
      <alignment vertical="center" wrapText="1"/>
      <protection/>
    </xf>
    <xf numFmtId="0" fontId="4" fillId="0" borderId="11" xfId="54" applyFont="1" applyFill="1" applyBorder="1" applyAlignment="1">
      <alignment horizontal="left" vertical="center" wrapText="1"/>
      <protection/>
    </xf>
    <xf numFmtId="0" fontId="2" fillId="33" borderId="0" xfId="54" applyFill="1" applyAlignment="1">
      <alignment horizontal="left"/>
      <protection/>
    </xf>
    <xf numFmtId="0" fontId="4" fillId="0" borderId="0" xfId="54" applyFont="1" applyFill="1" applyBorder="1" applyAlignment="1">
      <alignment vertical="center" wrapText="1"/>
      <protection/>
    </xf>
    <xf numFmtId="0" fontId="3" fillId="33" borderId="0" xfId="54" applyFont="1" applyFill="1" applyBorder="1" applyAlignment="1">
      <alignment horizontal="left" vertical="center" wrapText="1"/>
      <protection/>
    </xf>
    <xf numFmtId="0" fontId="3" fillId="33" borderId="13" xfId="54" applyFont="1" applyFill="1" applyBorder="1" applyAlignment="1">
      <alignment horizontal="left" vertical="center" wrapText="1"/>
      <protection/>
    </xf>
    <xf numFmtId="0" fontId="2" fillId="0" borderId="0" xfId="54" applyFill="1">
      <alignment/>
      <protection/>
    </xf>
    <xf numFmtId="0" fontId="4" fillId="0" borderId="11" xfId="54" applyFont="1" applyBorder="1" applyAlignment="1">
      <alignment horizontal="center"/>
      <protection/>
    </xf>
    <xf numFmtId="0" fontId="4" fillId="0" borderId="11" xfId="54" applyFont="1" applyFill="1" applyBorder="1" applyAlignment="1">
      <alignment horizontal="left" vertical="top" wrapText="1"/>
      <protection/>
    </xf>
    <xf numFmtId="0" fontId="12" fillId="0" borderId="0" xfId="54" applyFont="1" applyAlignment="1">
      <alignment wrapText="1"/>
      <protection/>
    </xf>
    <xf numFmtId="0" fontId="0" fillId="0" borderId="0" xfId="0" applyAlignment="1">
      <alignment/>
    </xf>
    <xf numFmtId="0" fontId="0" fillId="0" borderId="0" xfId="0" applyAlignment="1">
      <alignment horizontal="center"/>
    </xf>
    <xf numFmtId="0" fontId="10" fillId="0" borderId="0" xfId="54" applyFont="1" applyAlignment="1">
      <alignment vertical="center"/>
      <protection/>
    </xf>
    <xf numFmtId="0" fontId="4" fillId="0" borderId="11" xfId="54" applyFont="1" applyBorder="1" applyAlignment="1">
      <alignment horizontal="left" wrapText="1"/>
      <protection/>
    </xf>
    <xf numFmtId="0" fontId="14" fillId="0" borderId="0" xfId="54" applyFont="1" applyAlignment="1">
      <alignment horizontal="center" wrapText="1"/>
      <protection/>
    </xf>
    <xf numFmtId="0" fontId="76" fillId="34" borderId="14" xfId="0" applyFont="1" applyFill="1" applyBorder="1" applyAlignment="1">
      <alignment horizontal="center"/>
    </xf>
    <xf numFmtId="0" fontId="4" fillId="0" borderId="14" xfId="54" applyFont="1" applyBorder="1">
      <alignment/>
      <protection/>
    </xf>
    <xf numFmtId="0" fontId="77" fillId="0" borderId="14" xfId="54" applyFont="1" applyBorder="1" applyAlignment="1">
      <alignment horizontal="center"/>
      <protection/>
    </xf>
    <xf numFmtId="0" fontId="76" fillId="0" borderId="0" xfId="0" applyFont="1" applyAlignment="1">
      <alignment/>
    </xf>
    <xf numFmtId="0" fontId="76" fillId="0" borderId="0" xfId="0" applyFont="1" applyAlignment="1">
      <alignment/>
    </xf>
    <xf numFmtId="0" fontId="76" fillId="0" borderId="0" xfId="0" applyFont="1" applyAlignment="1">
      <alignment horizontal="center"/>
    </xf>
    <xf numFmtId="0" fontId="78" fillId="0" borderId="14" xfId="0" applyFont="1" applyBorder="1" applyAlignment="1">
      <alignment horizontal="center"/>
    </xf>
    <xf numFmtId="0" fontId="4" fillId="34" borderId="14" xfId="54" applyFont="1" applyFill="1" applyBorder="1" applyAlignment="1">
      <alignment horizontal="center"/>
      <protection/>
    </xf>
    <xf numFmtId="0" fontId="3" fillId="0" borderId="14" xfId="54" applyFont="1" applyBorder="1" applyAlignment="1">
      <alignment wrapText="1"/>
      <protection/>
    </xf>
    <xf numFmtId="0" fontId="76" fillId="0" borderId="14" xfId="0" applyFont="1" applyBorder="1" applyAlignment="1">
      <alignment horizontal="center"/>
    </xf>
    <xf numFmtId="0" fontId="3" fillId="35" borderId="14" xfId="54" applyFont="1" applyFill="1" applyBorder="1" applyAlignment="1">
      <alignment wrapText="1"/>
      <protection/>
    </xf>
    <xf numFmtId="0" fontId="3" fillId="0" borderId="14" xfId="54" applyFont="1" applyFill="1" applyBorder="1" applyAlignment="1">
      <alignment wrapText="1"/>
      <protection/>
    </xf>
    <xf numFmtId="0" fontId="3" fillId="33" borderId="11" xfId="54" applyFont="1" applyFill="1" applyBorder="1" applyAlignment="1">
      <alignment horizontal="left" vertical="center" wrapText="1"/>
      <protection/>
    </xf>
    <xf numFmtId="0" fontId="15" fillId="0" borderId="14" xfId="54" applyFont="1" applyBorder="1" applyAlignment="1">
      <alignment horizontal="center" vertical="center"/>
      <protection/>
    </xf>
    <xf numFmtId="0" fontId="4" fillId="0" borderId="14" xfId="54" applyFont="1" applyBorder="1" applyAlignment="1">
      <alignment horizontal="center"/>
      <protection/>
    </xf>
    <xf numFmtId="0" fontId="4" fillId="0" borderId="14" xfId="54" applyFont="1" applyFill="1" applyBorder="1" applyAlignment="1">
      <alignment horizontal="center"/>
      <protection/>
    </xf>
    <xf numFmtId="0" fontId="69" fillId="0" borderId="0" xfId="55">
      <alignment/>
      <protection/>
    </xf>
    <xf numFmtId="0" fontId="79" fillId="16" borderId="11" xfId="55" applyFont="1" applyFill="1" applyBorder="1" applyAlignment="1">
      <alignment horizontal="left" vertical="center"/>
      <protection/>
    </xf>
    <xf numFmtId="0" fontId="80" fillId="16" borderId="11" xfId="55" applyFont="1" applyFill="1" applyBorder="1" applyAlignment="1">
      <alignment vertical="center"/>
      <protection/>
    </xf>
    <xf numFmtId="0" fontId="80" fillId="16" borderId="11" xfId="55" applyFont="1" applyFill="1" applyBorder="1" applyAlignment="1">
      <alignment horizontal="center" vertical="center"/>
      <protection/>
    </xf>
    <xf numFmtId="0" fontId="80" fillId="36" borderId="11" xfId="55" applyFont="1" applyFill="1" applyBorder="1" applyAlignment="1">
      <alignment horizontal="center" vertical="center" wrapText="1"/>
      <protection/>
    </xf>
    <xf numFmtId="0" fontId="79" fillId="0" borderId="11" xfId="55" applyFont="1" applyBorder="1" applyAlignment="1">
      <alignment vertical="center" wrapText="1"/>
      <protection/>
    </xf>
    <xf numFmtId="0" fontId="79" fillId="0" borderId="11" xfId="55" applyFont="1" applyBorder="1" applyAlignment="1">
      <alignment horizontal="center" vertical="center" wrapText="1"/>
      <protection/>
    </xf>
    <xf numFmtId="0" fontId="79" fillId="0" borderId="11" xfId="55" applyFont="1" applyBorder="1" applyAlignment="1">
      <alignment horizontal="center" vertical="center"/>
      <protection/>
    </xf>
    <xf numFmtId="0" fontId="79" fillId="0" borderId="11" xfId="55" applyFont="1" applyBorder="1" applyAlignment="1" quotePrefix="1">
      <alignment horizontal="center" vertical="center"/>
      <protection/>
    </xf>
    <xf numFmtId="0" fontId="80" fillId="0" borderId="11" xfId="55" applyFont="1" applyBorder="1" applyAlignment="1" quotePrefix="1">
      <alignment horizontal="center" vertical="center" wrapText="1"/>
      <protection/>
    </xf>
    <xf numFmtId="0" fontId="16" fillId="0" borderId="11" xfId="0" applyFont="1" applyFill="1" applyBorder="1" applyAlignment="1" applyProtection="1">
      <alignment vertical="center" wrapText="1"/>
      <protection locked="0"/>
    </xf>
    <xf numFmtId="0" fontId="16" fillId="0" borderId="11" xfId="0" applyFont="1" applyFill="1" applyBorder="1" applyAlignment="1" applyProtection="1">
      <alignment horizontal="center" vertical="center" wrapText="1"/>
      <protection locked="0"/>
    </xf>
    <xf numFmtId="0" fontId="69" fillId="0" borderId="11" xfId="55" applyBorder="1" applyAlignment="1">
      <alignment horizontal="left" vertical="center"/>
      <protection/>
    </xf>
    <xf numFmtId="9" fontId="79" fillId="0" borderId="11" xfId="55" applyNumberFormat="1" applyFont="1" applyBorder="1" applyAlignment="1">
      <alignment horizontal="center" vertical="center" wrapText="1"/>
      <protection/>
    </xf>
    <xf numFmtId="0" fontId="79" fillId="0" borderId="11" xfId="55" applyFont="1" applyBorder="1" applyAlignment="1" quotePrefix="1">
      <alignment vertical="center" wrapText="1"/>
      <protection/>
    </xf>
    <xf numFmtId="0" fontId="69" fillId="0" borderId="0" xfId="55" applyAlignment="1">
      <alignment vertical="center"/>
      <protection/>
    </xf>
    <xf numFmtId="0" fontId="69" fillId="0" borderId="0" xfId="55" applyAlignment="1">
      <alignment horizontal="center" vertical="center"/>
      <protection/>
    </xf>
    <xf numFmtId="0" fontId="16" fillId="0" borderId="11" xfId="0" applyFont="1" applyFill="1" applyBorder="1" applyAlignment="1" applyProtection="1">
      <alignment horizontal="left" vertical="center" wrapText="1"/>
      <protection locked="0"/>
    </xf>
    <xf numFmtId="0" fontId="81" fillId="0" borderId="11" xfId="55" applyFont="1" applyBorder="1" applyAlignment="1">
      <alignment vertical="center" wrapText="1"/>
      <protection/>
    </xf>
    <xf numFmtId="0" fontId="81" fillId="0" borderId="11" xfId="55" applyFont="1" applyBorder="1" applyAlignment="1">
      <alignment horizontal="center" vertical="center" wrapText="1"/>
      <protection/>
    </xf>
    <xf numFmtId="0" fontId="81" fillId="0" borderId="11" xfId="55" applyFont="1" applyBorder="1" applyAlignment="1">
      <alignment horizontal="center" vertical="center"/>
      <protection/>
    </xf>
    <xf numFmtId="0" fontId="81" fillId="0" borderId="11" xfId="55" applyFont="1" applyBorder="1" applyAlignment="1" quotePrefix="1">
      <alignment horizontal="center" vertical="center"/>
      <protection/>
    </xf>
    <xf numFmtId="0" fontId="82" fillId="0" borderId="11" xfId="55" applyFont="1" applyBorder="1" applyAlignment="1" quotePrefix="1">
      <alignment horizontal="center" vertical="center" wrapText="1"/>
      <protection/>
    </xf>
    <xf numFmtId="0" fontId="3" fillId="0" borderId="11" xfId="54" applyFont="1" applyBorder="1" applyAlignment="1">
      <alignment horizontal="justify" vertical="center" wrapText="1"/>
      <protection/>
    </xf>
    <xf numFmtId="0" fontId="81" fillId="0" borderId="11" xfId="55" applyFont="1" applyBorder="1" applyAlignment="1">
      <alignment horizontal="left" vertical="center" wrapText="1"/>
      <protection/>
    </xf>
    <xf numFmtId="0" fontId="81" fillId="0" borderId="11" xfId="55" applyFont="1" applyBorder="1" applyAlignment="1">
      <alignment horizontal="left" vertical="center"/>
      <protection/>
    </xf>
    <xf numFmtId="9" fontId="81" fillId="0" borderId="11" xfId="55" applyNumberFormat="1" applyFont="1" applyBorder="1" applyAlignment="1">
      <alignment horizontal="center" vertical="center" wrapText="1"/>
      <protection/>
    </xf>
    <xf numFmtId="0" fontId="81" fillId="0" borderId="0" xfId="55" applyFont="1">
      <alignment/>
      <protection/>
    </xf>
    <xf numFmtId="0" fontId="81" fillId="0" borderId="11" xfId="55" applyFont="1" applyBorder="1" applyAlignment="1" quotePrefix="1">
      <alignment vertical="center" wrapText="1"/>
      <protection/>
    </xf>
    <xf numFmtId="0" fontId="81" fillId="0" borderId="11" xfId="55" applyFont="1" applyBorder="1">
      <alignment/>
      <protection/>
    </xf>
    <xf numFmtId="0" fontId="79" fillId="0" borderId="11" xfId="55" applyFont="1" applyBorder="1" applyAlignment="1">
      <alignment horizontal="left" vertical="center" wrapText="1"/>
      <protection/>
    </xf>
    <xf numFmtId="0" fontId="79" fillId="0" borderId="11" xfId="55" applyFont="1" applyBorder="1" applyAlignment="1">
      <alignment horizontal="left" vertical="top" wrapText="1"/>
      <protection/>
    </xf>
    <xf numFmtId="0" fontId="79" fillId="0" borderId="11" xfId="55" applyFont="1" applyBorder="1" applyAlignment="1">
      <alignment vertical="top" wrapText="1"/>
      <protection/>
    </xf>
    <xf numFmtId="0" fontId="69" fillId="0" borderId="11" xfId="55" applyBorder="1" applyAlignment="1">
      <alignment horizontal="left" vertical="center" wrapText="1"/>
      <protection/>
    </xf>
    <xf numFmtId="0" fontId="69" fillId="0" borderId="11" xfId="55" applyBorder="1" applyAlignment="1">
      <alignment horizontal="center" vertical="center"/>
      <protection/>
    </xf>
    <xf numFmtId="0" fontId="79" fillId="0" borderId="11" xfId="55" applyFont="1" applyBorder="1" applyAlignment="1" quotePrefix="1">
      <alignment vertical="top" wrapText="1"/>
      <protection/>
    </xf>
    <xf numFmtId="0" fontId="0" fillId="0" borderId="0" xfId="55" applyFont="1">
      <alignment/>
      <protection/>
    </xf>
    <xf numFmtId="0" fontId="20" fillId="0" borderId="0" xfId="0" applyFont="1" applyAlignment="1">
      <alignment/>
    </xf>
    <xf numFmtId="0" fontId="0" fillId="0" borderId="11" xfId="55" applyFont="1" applyBorder="1" applyAlignment="1">
      <alignment horizontal="left" vertical="center" wrapText="1"/>
      <protection/>
    </xf>
    <xf numFmtId="0" fontId="0" fillId="0" borderId="11" xfId="55" applyFont="1" applyBorder="1" applyAlignment="1">
      <alignment horizontal="left" vertical="center"/>
      <protection/>
    </xf>
    <xf numFmtId="0" fontId="79" fillId="0" borderId="0" xfId="55" applyFont="1" applyBorder="1" applyAlignment="1">
      <alignment horizontal="center" vertical="center" wrapText="1"/>
      <protection/>
    </xf>
    <xf numFmtId="0" fontId="79" fillId="0" borderId="11" xfId="55" applyFont="1" applyFill="1" applyBorder="1" applyAlignment="1">
      <alignment horizontal="center" vertical="center" wrapText="1"/>
      <protection/>
    </xf>
    <xf numFmtId="0" fontId="79" fillId="0" borderId="11" xfId="55" applyFont="1" applyFill="1" applyBorder="1" applyAlignment="1">
      <alignment horizontal="center" vertical="center"/>
      <protection/>
    </xf>
    <xf numFmtId="0" fontId="79" fillId="0" borderId="11" xfId="55" applyFont="1" applyFill="1" applyBorder="1" applyAlignment="1">
      <alignment vertical="top" wrapText="1"/>
      <protection/>
    </xf>
    <xf numFmtId="0" fontId="0" fillId="0" borderId="0" xfId="55" applyFont="1" applyAlignment="1">
      <alignment horizontal="center" vertical="center"/>
      <protection/>
    </xf>
    <xf numFmtId="0" fontId="79" fillId="0" borderId="0" xfId="55" applyFont="1" applyBorder="1" applyAlignment="1">
      <alignment vertical="center" wrapText="1"/>
      <protection/>
    </xf>
    <xf numFmtId="0" fontId="79" fillId="0" borderId="0" xfId="55" applyFont="1" applyBorder="1" applyAlignment="1">
      <alignment vertical="top" wrapText="1"/>
      <protection/>
    </xf>
    <xf numFmtId="0" fontId="79" fillId="0" borderId="0" xfId="55" applyFont="1" applyBorder="1" applyAlignment="1" quotePrefix="1">
      <alignment vertical="top" wrapText="1"/>
      <protection/>
    </xf>
    <xf numFmtId="0" fontId="79" fillId="0" borderId="0" xfId="55" applyFont="1" applyBorder="1" applyAlignment="1">
      <alignment horizontal="center" vertical="center"/>
      <protection/>
    </xf>
    <xf numFmtId="0" fontId="79" fillId="0" borderId="0" xfId="55" applyFont="1" applyBorder="1" applyAlignment="1" quotePrefix="1">
      <alignment horizontal="center" vertical="center"/>
      <protection/>
    </xf>
    <xf numFmtId="0" fontId="80" fillId="0" borderId="0" xfId="55" applyFont="1" applyBorder="1" applyAlignment="1" quotePrefix="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9" fontId="79" fillId="0" borderId="0" xfId="55" applyNumberFormat="1" applyFont="1" applyBorder="1" applyAlignment="1">
      <alignment horizontal="center" vertical="center" wrapText="1"/>
      <protection/>
    </xf>
    <xf numFmtId="0" fontId="83" fillId="0" borderId="11" xfId="55" applyFont="1" applyBorder="1" applyAlignment="1">
      <alignment horizontal="center" vertical="center"/>
      <protection/>
    </xf>
    <xf numFmtId="0" fontId="3" fillId="0" borderId="11" xfId="55" applyFont="1" applyBorder="1" applyAlignment="1">
      <alignment horizontal="center" vertical="center" wrapText="1"/>
      <protection/>
    </xf>
    <xf numFmtId="0" fontId="3" fillId="0" borderId="11" xfId="55" applyFont="1" applyBorder="1" applyAlignment="1">
      <alignment horizontal="left" vertical="center" wrapText="1"/>
      <protection/>
    </xf>
    <xf numFmtId="0" fontId="76" fillId="0" borderId="11" xfId="55" applyFont="1" applyBorder="1" applyAlignment="1">
      <alignment horizontal="left" vertical="center" wrapText="1"/>
      <protection/>
    </xf>
    <xf numFmtId="0" fontId="2" fillId="0" borderId="15" xfId="54" applyBorder="1" applyAlignment="1">
      <alignment vertical="center" wrapText="1"/>
      <protection/>
    </xf>
    <xf numFmtId="0" fontId="2" fillId="0" borderId="15" xfId="54" applyBorder="1" applyAlignment="1">
      <alignment vertical="center"/>
      <protection/>
    </xf>
    <xf numFmtId="0" fontId="69" fillId="0" borderId="15" xfId="55" applyBorder="1" applyAlignment="1">
      <alignment vertical="center"/>
      <protection/>
    </xf>
    <xf numFmtId="0" fontId="79" fillId="0" borderId="15" xfId="55" applyFont="1" applyBorder="1" applyAlignment="1">
      <alignment horizontal="center" vertical="center"/>
      <protection/>
    </xf>
    <xf numFmtId="0" fontId="79" fillId="0" borderId="15" xfId="55" applyFont="1" applyBorder="1" applyAlignment="1" quotePrefix="1">
      <alignment horizontal="center" vertical="center"/>
      <protection/>
    </xf>
    <xf numFmtId="0" fontId="69" fillId="0" borderId="15" xfId="55" applyBorder="1" applyAlignment="1">
      <alignment wrapText="1"/>
      <protection/>
    </xf>
    <xf numFmtId="0" fontId="80" fillId="0" borderId="15" xfId="55" applyFont="1" applyBorder="1" applyAlignment="1" quotePrefix="1">
      <alignment horizontal="center" vertical="center" wrapText="1"/>
      <protection/>
    </xf>
    <xf numFmtId="0" fontId="69" fillId="0" borderId="15" xfId="55" applyBorder="1" applyAlignment="1">
      <alignment vertical="top" wrapText="1"/>
      <protection/>
    </xf>
    <xf numFmtId="0" fontId="69" fillId="0" borderId="15" xfId="55" applyBorder="1" applyAlignment="1">
      <alignment horizontal="left" vertical="center" wrapText="1"/>
      <protection/>
    </xf>
    <xf numFmtId="0" fontId="79" fillId="0" borderId="15" xfId="55" applyFont="1" applyBorder="1" applyAlignment="1">
      <alignment vertical="center" wrapText="1"/>
      <protection/>
    </xf>
    <xf numFmtId="0" fontId="69" fillId="0" borderId="15" xfId="55" applyBorder="1" applyAlignment="1">
      <alignment horizontal="center" vertical="center"/>
      <protection/>
    </xf>
    <xf numFmtId="0" fontId="69" fillId="0" borderId="15" xfId="55" applyBorder="1" applyAlignment="1">
      <alignment vertical="center" wrapText="1"/>
      <protection/>
    </xf>
    <xf numFmtId="0" fontId="84" fillId="0" borderId="15" xfId="55" applyFont="1" applyBorder="1" applyAlignment="1">
      <alignment vertical="center"/>
      <protection/>
    </xf>
    <xf numFmtId="0" fontId="69" fillId="0" borderId="15" xfId="55" applyBorder="1">
      <alignment/>
      <protection/>
    </xf>
    <xf numFmtId="0" fontId="69" fillId="0" borderId="11" xfId="55" applyBorder="1" applyAlignment="1">
      <alignment vertical="center" wrapText="1"/>
      <protection/>
    </xf>
    <xf numFmtId="0" fontId="69" fillId="0" borderId="11" xfId="55" applyBorder="1" applyAlignment="1">
      <alignment wrapText="1"/>
      <protection/>
    </xf>
    <xf numFmtId="0" fontId="69" fillId="0" borderId="11" xfId="55" applyBorder="1" applyAlignment="1">
      <alignment vertical="center"/>
      <protection/>
    </xf>
    <xf numFmtId="0" fontId="47" fillId="0" borderId="11" xfId="55" applyFont="1" applyBorder="1" applyAlignment="1">
      <alignment horizontal="center" vertical="center"/>
      <protection/>
    </xf>
    <xf numFmtId="0" fontId="69" fillId="0" borderId="11" xfId="55" applyBorder="1">
      <alignment/>
      <protection/>
    </xf>
    <xf numFmtId="0" fontId="20" fillId="0" borderId="11" xfId="55" applyFont="1" applyBorder="1" applyAlignment="1">
      <alignment horizontal="center" vertical="center"/>
      <protection/>
    </xf>
    <xf numFmtId="0" fontId="76" fillId="0" borderId="11" xfId="55" applyFont="1" applyBorder="1" applyAlignment="1">
      <alignment horizontal="justify" vertical="center" wrapText="1"/>
      <protection/>
    </xf>
    <xf numFmtId="0" fontId="76" fillId="0" borderId="11" xfId="55" applyFont="1" applyBorder="1" applyAlignment="1">
      <alignment vertical="center" wrapText="1"/>
      <protection/>
    </xf>
    <xf numFmtId="0" fontId="76" fillId="0" borderId="11" xfId="55" applyFont="1" applyBorder="1" applyAlignment="1">
      <alignment horizontal="left" vertical="center"/>
      <protection/>
    </xf>
    <xf numFmtId="9" fontId="76" fillId="0" borderId="11" xfId="55" applyNumberFormat="1" applyFont="1" applyBorder="1" applyAlignment="1">
      <alignment horizontal="center" vertical="center" wrapText="1"/>
      <protection/>
    </xf>
    <xf numFmtId="0" fontId="20" fillId="0" borderId="11" xfId="55" applyFont="1" applyBorder="1" applyAlignment="1" quotePrefix="1">
      <alignment horizontal="center" vertical="center"/>
      <protection/>
    </xf>
    <xf numFmtId="0" fontId="79" fillId="0" borderId="12" xfId="55" applyFont="1" applyBorder="1" applyAlignment="1">
      <alignment horizontal="left" vertical="center" wrapText="1"/>
      <protection/>
    </xf>
    <xf numFmtId="0" fontId="79" fillId="0" borderId="11" xfId="55" applyFont="1" applyBorder="1" applyAlignment="1">
      <alignment wrapText="1"/>
      <protection/>
    </xf>
    <xf numFmtId="0" fontId="76" fillId="0" borderId="11" xfId="55" applyFont="1" applyBorder="1" applyAlignment="1">
      <alignment horizontal="center" vertical="center" wrapText="1"/>
      <protection/>
    </xf>
    <xf numFmtId="0" fontId="85" fillId="0" borderId="0" xfId="55" applyFont="1" applyAlignment="1">
      <alignment horizontal="center" vertical="center"/>
      <protection/>
    </xf>
    <xf numFmtId="0" fontId="81" fillId="0" borderId="0" xfId="55" applyFont="1" applyAlignment="1">
      <alignment horizontal="center" vertical="center"/>
      <protection/>
    </xf>
    <xf numFmtId="0" fontId="4" fillId="0" borderId="14" xfId="54" applyFont="1" applyBorder="1" applyAlignment="1">
      <alignment horizontal="center"/>
      <protection/>
    </xf>
    <xf numFmtId="0" fontId="4" fillId="0" borderId="14" xfId="54" applyFont="1" applyBorder="1" applyAlignment="1">
      <alignment horizontal="left"/>
      <protection/>
    </xf>
    <xf numFmtId="0" fontId="4" fillId="0" borderId="14" xfId="54" applyFont="1" applyFill="1" applyBorder="1">
      <alignment/>
      <protection/>
    </xf>
    <xf numFmtId="0" fontId="3" fillId="0" borderId="14" xfId="54" applyFont="1" applyFill="1" applyBorder="1" applyAlignment="1">
      <alignment/>
      <protection/>
    </xf>
    <xf numFmtId="0" fontId="3" fillId="0" borderId="14" xfId="54" applyFont="1" applyFill="1" applyBorder="1" applyAlignment="1">
      <alignment vertical="top" wrapText="1"/>
      <protection/>
    </xf>
    <xf numFmtId="0" fontId="80" fillId="16" borderId="11" xfId="55" applyFont="1" applyFill="1" applyBorder="1" applyAlignment="1">
      <alignment horizontal="center" vertical="center"/>
      <protection/>
    </xf>
    <xf numFmtId="0" fontId="79" fillId="16" borderId="11" xfId="55" applyFont="1" applyFill="1" applyBorder="1" applyAlignment="1">
      <alignment horizontal="left" vertical="center"/>
      <protection/>
    </xf>
    <xf numFmtId="0" fontId="3" fillId="35" borderId="14" xfId="54" applyFont="1" applyFill="1" applyBorder="1" applyAlignment="1">
      <alignment vertical="top" wrapText="1"/>
      <protection/>
    </xf>
    <xf numFmtId="0" fontId="2" fillId="0" borderId="11" xfId="54" applyBorder="1" applyAlignment="1">
      <alignment vertical="center" wrapText="1"/>
      <protection/>
    </xf>
    <xf numFmtId="0" fontId="80" fillId="16" borderId="11" xfId="55" applyFont="1" applyFill="1" applyBorder="1" applyAlignment="1">
      <alignment horizontal="center"/>
      <protection/>
    </xf>
    <xf numFmtId="0" fontId="80" fillId="16" borderId="11" xfId="55" applyFont="1" applyFill="1" applyBorder="1" applyAlignment="1">
      <alignment/>
      <protection/>
    </xf>
    <xf numFmtId="0" fontId="79" fillId="0" borderId="11" xfId="55" applyFont="1" applyBorder="1" applyAlignment="1">
      <alignment horizontal="left" wrapText="1"/>
      <protection/>
    </xf>
    <xf numFmtId="0" fontId="16" fillId="0" borderId="11" xfId="55" applyFont="1" applyBorder="1" applyAlignment="1" applyProtection="1">
      <alignment horizontal="center" vertical="center" wrapText="1"/>
      <protection locked="0"/>
    </xf>
    <xf numFmtId="0" fontId="79" fillId="0" borderId="11" xfId="55" applyFont="1" applyBorder="1" applyAlignment="1" quotePrefix="1">
      <alignment wrapText="1"/>
      <protection/>
    </xf>
    <xf numFmtId="0" fontId="19" fillId="0" borderId="15" xfId="55" applyFont="1" applyBorder="1" applyAlignment="1" applyProtection="1">
      <alignment horizontal="left" vertical="top" wrapText="1"/>
      <protection locked="0"/>
    </xf>
    <xf numFmtId="0" fontId="69" fillId="0" borderId="0" xfId="55" applyAlignment="1">
      <alignment/>
      <protection/>
    </xf>
    <xf numFmtId="0" fontId="76" fillId="34" borderId="14" xfId="0" applyFont="1" applyFill="1" applyBorder="1" applyAlignment="1">
      <alignment/>
    </xf>
    <xf numFmtId="0" fontId="76" fillId="0" borderId="14" xfId="0" applyFont="1" applyBorder="1" applyAlignment="1">
      <alignment/>
    </xf>
    <xf numFmtId="0" fontId="0" fillId="0" borderId="14" xfId="0" applyBorder="1" applyAlignment="1">
      <alignment/>
    </xf>
    <xf numFmtId="0" fontId="3" fillId="9" borderId="14" xfId="54" applyFont="1" applyFill="1" applyBorder="1" applyAlignment="1">
      <alignment wrapText="1"/>
      <protection/>
    </xf>
    <xf numFmtId="0" fontId="3" fillId="8" borderId="14" xfId="54" applyFont="1" applyFill="1" applyBorder="1" applyAlignment="1">
      <alignment wrapText="1"/>
      <protection/>
    </xf>
    <xf numFmtId="0" fontId="3" fillId="37" borderId="14" xfId="54" applyFont="1" applyFill="1" applyBorder="1" applyAlignment="1">
      <alignment wrapText="1"/>
      <protection/>
    </xf>
    <xf numFmtId="0" fontId="3" fillId="38" borderId="14" xfId="54" applyFont="1" applyFill="1" applyBorder="1" applyAlignment="1">
      <alignment wrapText="1"/>
      <protection/>
    </xf>
    <xf numFmtId="0" fontId="4" fillId="0" borderId="0" xfId="54" applyFont="1" applyFill="1" applyBorder="1" applyAlignment="1">
      <alignment horizontal="center" vertical="top" wrapText="1"/>
      <protection/>
    </xf>
    <xf numFmtId="0" fontId="4" fillId="0" borderId="13" xfId="54" applyFont="1" applyFill="1" applyBorder="1" applyAlignment="1">
      <alignment horizontal="center" vertical="top" wrapText="1"/>
      <protection/>
    </xf>
    <xf numFmtId="0" fontId="9" fillId="39" borderId="16" xfId="54" applyFont="1" applyFill="1" applyBorder="1" applyAlignment="1">
      <alignment horizontal="center" vertical="center" wrapText="1"/>
      <protection/>
    </xf>
    <xf numFmtId="0" fontId="9" fillId="39" borderId="17" xfId="54" applyFont="1" applyFill="1" applyBorder="1" applyAlignment="1">
      <alignment horizontal="center" vertical="center" wrapText="1"/>
      <protection/>
    </xf>
    <xf numFmtId="0" fontId="4" fillId="33" borderId="18" xfId="54" applyFont="1" applyFill="1" applyBorder="1" applyAlignment="1">
      <alignment horizontal="center" vertical="center" wrapText="1"/>
      <protection/>
    </xf>
    <xf numFmtId="0" fontId="4" fillId="33" borderId="19" xfId="54" applyFont="1" applyFill="1" applyBorder="1" applyAlignment="1">
      <alignment horizontal="center" vertical="center" wrapText="1"/>
      <protection/>
    </xf>
    <xf numFmtId="0" fontId="4" fillId="33" borderId="10" xfId="54" applyFont="1" applyFill="1" applyBorder="1" applyAlignment="1">
      <alignment horizontal="center" vertical="center" wrapText="1"/>
      <protection/>
    </xf>
    <xf numFmtId="186" fontId="4" fillId="33" borderId="11" xfId="54" applyNumberFormat="1" applyFont="1" applyFill="1" applyBorder="1" applyAlignment="1">
      <alignment horizontal="center" vertical="center" wrapText="1"/>
      <protection/>
    </xf>
    <xf numFmtId="186" fontId="4" fillId="33" borderId="20" xfId="54" applyNumberFormat="1" applyFont="1" applyFill="1" applyBorder="1" applyAlignment="1">
      <alignment horizontal="center" vertical="center" wrapText="1"/>
      <protection/>
    </xf>
    <xf numFmtId="186" fontId="4" fillId="33" borderId="21" xfId="54" applyNumberFormat="1" applyFont="1" applyFill="1" applyBorder="1" applyAlignment="1">
      <alignment horizontal="center" vertical="center" wrapText="1"/>
      <protection/>
    </xf>
    <xf numFmtId="186" fontId="4" fillId="33" borderId="22" xfId="54" applyNumberFormat="1" applyFont="1" applyFill="1" applyBorder="1" applyAlignment="1">
      <alignment horizontal="center" vertical="center" wrapText="1"/>
      <protection/>
    </xf>
    <xf numFmtId="186" fontId="4" fillId="33" borderId="23" xfId="54" applyNumberFormat="1" applyFont="1" applyFill="1" applyBorder="1" applyAlignment="1">
      <alignment horizontal="center" vertical="center" wrapText="1"/>
      <protection/>
    </xf>
    <xf numFmtId="186" fontId="4" fillId="33" borderId="16" xfId="54" applyNumberFormat="1" applyFont="1" applyFill="1" applyBorder="1" applyAlignment="1">
      <alignment horizontal="center" vertical="center" wrapText="1"/>
      <protection/>
    </xf>
    <xf numFmtId="186" fontId="4" fillId="33" borderId="17" xfId="54" applyNumberFormat="1" applyFont="1" applyFill="1" applyBorder="1" applyAlignment="1">
      <alignment horizontal="center" vertical="center" wrapText="1"/>
      <protection/>
    </xf>
    <xf numFmtId="186" fontId="3" fillId="33" borderId="18" xfId="54" applyNumberFormat="1" applyFont="1" applyFill="1" applyBorder="1" applyAlignment="1">
      <alignment horizontal="center" vertical="center" wrapText="1"/>
      <protection/>
    </xf>
    <xf numFmtId="186" fontId="3" fillId="33" borderId="19" xfId="54" applyNumberFormat="1" applyFont="1" applyFill="1" applyBorder="1" applyAlignment="1">
      <alignment horizontal="center" vertical="center" wrapText="1"/>
      <protection/>
    </xf>
    <xf numFmtId="186" fontId="3" fillId="33" borderId="10" xfId="54" applyNumberFormat="1" applyFont="1" applyFill="1" applyBorder="1" applyAlignment="1">
      <alignment horizontal="center" vertical="center" wrapText="1"/>
      <protection/>
    </xf>
    <xf numFmtId="14" fontId="3" fillId="33" borderId="18" xfId="54" applyNumberFormat="1" applyFont="1" applyFill="1" applyBorder="1" applyAlignment="1">
      <alignment horizontal="center" vertical="center" wrapText="1"/>
      <protection/>
    </xf>
    <xf numFmtId="14" fontId="3" fillId="33" borderId="19" xfId="54" applyNumberFormat="1" applyFont="1" applyFill="1" applyBorder="1" applyAlignment="1">
      <alignment horizontal="center" vertical="center" wrapText="1"/>
      <protection/>
    </xf>
    <xf numFmtId="14" fontId="3" fillId="33" borderId="10" xfId="54" applyNumberFormat="1" applyFont="1" applyFill="1" applyBorder="1" applyAlignment="1">
      <alignment horizontal="center" vertical="center" wrapText="1"/>
      <protection/>
    </xf>
    <xf numFmtId="0" fontId="4" fillId="40" borderId="18" xfId="54" applyFont="1" applyFill="1" applyBorder="1" applyAlignment="1">
      <alignment horizontal="center" vertical="center" wrapText="1"/>
      <protection/>
    </xf>
    <xf numFmtId="0" fontId="4" fillId="40" borderId="19" xfId="54" applyFont="1" applyFill="1" applyBorder="1" applyAlignment="1">
      <alignment horizontal="center" vertical="center" wrapText="1"/>
      <protection/>
    </xf>
    <xf numFmtId="0" fontId="4" fillId="40" borderId="10" xfId="54" applyFont="1" applyFill="1" applyBorder="1" applyAlignment="1">
      <alignment horizontal="center" vertical="center" wrapText="1"/>
      <protection/>
    </xf>
    <xf numFmtId="0" fontId="4" fillId="0" borderId="18" xfId="54" applyFont="1" applyBorder="1" applyAlignment="1">
      <alignment horizontal="center"/>
      <protection/>
    </xf>
    <xf numFmtId="0" fontId="4" fillId="0" borderId="19" xfId="54" applyFont="1" applyBorder="1" applyAlignment="1">
      <alignment horizontal="center"/>
      <protection/>
    </xf>
    <xf numFmtId="0" fontId="4" fillId="0" borderId="10" xfId="54" applyFont="1" applyBorder="1" applyAlignment="1">
      <alignment horizontal="center"/>
      <protection/>
    </xf>
    <xf numFmtId="0" fontId="4" fillId="0" borderId="11" xfId="54" applyFont="1" applyFill="1" applyBorder="1" applyAlignment="1">
      <alignment horizontal="left" vertical="center" wrapText="1"/>
      <protection/>
    </xf>
    <xf numFmtId="0" fontId="3" fillId="33" borderId="11" xfId="54" applyFont="1" applyFill="1" applyBorder="1" applyAlignment="1">
      <alignment horizontal="left" vertical="center" wrapText="1"/>
      <protection/>
    </xf>
    <xf numFmtId="0" fontId="3" fillId="33" borderId="18" xfId="54" applyFont="1" applyFill="1" applyBorder="1" applyAlignment="1">
      <alignment horizontal="justify" vertical="center" wrapText="1"/>
      <protection/>
    </xf>
    <xf numFmtId="0" fontId="3" fillId="33" borderId="19" xfId="54" applyFont="1" applyFill="1" applyBorder="1" applyAlignment="1">
      <alignment horizontal="justify" vertical="center" wrapText="1"/>
      <protection/>
    </xf>
    <xf numFmtId="0" fontId="3" fillId="33" borderId="10" xfId="54" applyFont="1" applyFill="1" applyBorder="1" applyAlignment="1">
      <alignment horizontal="justify" vertical="center" wrapText="1"/>
      <protection/>
    </xf>
    <xf numFmtId="0" fontId="3" fillId="33" borderId="11" xfId="54" applyFont="1" applyFill="1" applyBorder="1" applyAlignment="1">
      <alignment horizontal="center" wrapText="1"/>
      <protection/>
    </xf>
    <xf numFmtId="0" fontId="7" fillId="33" borderId="18" xfId="54" applyFont="1" applyFill="1" applyBorder="1" applyAlignment="1">
      <alignment horizontal="justify" vertical="center" wrapText="1"/>
      <protection/>
    </xf>
    <xf numFmtId="0" fontId="7" fillId="33" borderId="19" xfId="54" applyFont="1" applyFill="1" applyBorder="1" applyAlignment="1">
      <alignment horizontal="justify" vertical="center" wrapText="1"/>
      <protection/>
    </xf>
    <xf numFmtId="0" fontId="7" fillId="33" borderId="10" xfId="54" applyFont="1" applyFill="1" applyBorder="1" applyAlignment="1">
      <alignment horizontal="justify" vertical="center" wrapText="1"/>
      <protection/>
    </xf>
    <xf numFmtId="0" fontId="3" fillId="0" borderId="18" xfId="54" applyFont="1" applyBorder="1" applyAlignment="1">
      <alignment horizontal="left"/>
      <protection/>
    </xf>
    <xf numFmtId="0" fontId="3" fillId="0" borderId="19" xfId="54" applyFont="1" applyBorder="1" applyAlignment="1">
      <alignment horizontal="left"/>
      <protection/>
    </xf>
    <xf numFmtId="0" fontId="3" fillId="0" borderId="10" xfId="54" applyFont="1" applyBorder="1" applyAlignment="1">
      <alignment horizontal="left"/>
      <protection/>
    </xf>
    <xf numFmtId="0" fontId="3" fillId="33" borderId="18" xfId="54" applyFont="1" applyFill="1" applyBorder="1" applyAlignment="1">
      <alignment horizontal="left" vertical="center" wrapText="1"/>
      <protection/>
    </xf>
    <xf numFmtId="0" fontId="3" fillId="33" borderId="19" xfId="54" applyFont="1" applyFill="1" applyBorder="1" applyAlignment="1">
      <alignment horizontal="left" vertical="center" wrapText="1"/>
      <protection/>
    </xf>
    <xf numFmtId="0" fontId="3" fillId="33" borderId="10" xfId="54" applyFont="1" applyFill="1" applyBorder="1" applyAlignment="1">
      <alignment horizontal="left" vertical="center" wrapText="1"/>
      <protection/>
    </xf>
    <xf numFmtId="0" fontId="3" fillId="0" borderId="11" xfId="54" applyFont="1" applyBorder="1" applyAlignment="1">
      <alignment horizontal="left" vertical="center" wrapText="1"/>
      <protection/>
    </xf>
    <xf numFmtId="0" fontId="11" fillId="33" borderId="11" xfId="54" applyFont="1" applyFill="1" applyBorder="1" applyAlignment="1">
      <alignment horizontal="left" vertical="center"/>
      <protection/>
    </xf>
    <xf numFmtId="0" fontId="3" fillId="0" borderId="18" xfId="54" applyFont="1" applyBorder="1" applyAlignment="1">
      <alignment horizontal="left" vertical="center" wrapText="1"/>
      <protection/>
    </xf>
    <xf numFmtId="0" fontId="3" fillId="0" borderId="19"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2" fillId="0" borderId="11" xfId="46" applyFont="1" applyBorder="1" applyAlignment="1" applyProtection="1">
      <alignment horizontal="left" vertical="center" wrapText="1"/>
      <protection/>
    </xf>
    <xf numFmtId="0" fontId="52" fillId="0" borderId="24" xfId="0" applyFont="1" applyBorder="1" applyAlignment="1">
      <alignment horizontal="center" wrapText="1"/>
    </xf>
    <xf numFmtId="0" fontId="52" fillId="0" borderId="25" xfId="0" applyFont="1" applyBorder="1" applyAlignment="1">
      <alignment horizontal="center" wrapText="1"/>
    </xf>
    <xf numFmtId="0" fontId="71" fillId="0" borderId="26" xfId="0" applyFont="1" applyBorder="1" applyAlignment="1">
      <alignment horizontal="center" wrapText="1"/>
    </xf>
    <xf numFmtId="0" fontId="71" fillId="0" borderId="27" xfId="0" applyFont="1" applyBorder="1" applyAlignment="1">
      <alignment horizontal="center" wrapText="1"/>
    </xf>
    <xf numFmtId="0" fontId="52" fillId="0" borderId="26" xfId="0" applyFont="1" applyBorder="1" applyAlignment="1">
      <alignment horizontal="center" wrapText="1"/>
    </xf>
    <xf numFmtId="0" fontId="52" fillId="0" borderId="27" xfId="0" applyFont="1" applyBorder="1" applyAlignment="1">
      <alignment horizontal="center" wrapText="1"/>
    </xf>
    <xf numFmtId="0" fontId="71" fillId="0" borderId="28" xfId="0" applyFont="1" applyBorder="1" applyAlignment="1">
      <alignment vertical="center" wrapText="1"/>
    </xf>
    <xf numFmtId="0" fontId="71" fillId="0" borderId="29" xfId="0" applyFont="1" applyBorder="1" applyAlignment="1">
      <alignment vertical="center" wrapText="1"/>
    </xf>
    <xf numFmtId="0" fontId="71" fillId="0" borderId="30" xfId="0" applyFont="1" applyBorder="1" applyAlignment="1">
      <alignment vertical="center" wrapText="1"/>
    </xf>
    <xf numFmtId="0" fontId="71" fillId="0" borderId="31" xfId="0" applyFont="1" applyBorder="1" applyAlignment="1">
      <alignment vertical="center"/>
    </xf>
    <xf numFmtId="0" fontId="71" fillId="0" borderId="28" xfId="0" applyFont="1" applyBorder="1" applyAlignment="1">
      <alignment vertical="center"/>
    </xf>
    <xf numFmtId="0" fontId="71" fillId="0" borderId="29" xfId="0" applyFont="1" applyBorder="1" applyAlignment="1">
      <alignment vertical="center"/>
    </xf>
    <xf numFmtId="0" fontId="52" fillId="0" borderId="32" xfId="0" applyFont="1" applyBorder="1" applyAlignment="1">
      <alignment horizontal="center" wrapText="1"/>
    </xf>
    <xf numFmtId="0" fontId="52" fillId="0" borderId="33" xfId="0" applyFont="1" applyBorder="1" applyAlignment="1">
      <alignment horizontal="center" wrapText="1"/>
    </xf>
    <xf numFmtId="0" fontId="16" fillId="0" borderId="26" xfId="0" applyFont="1" applyFill="1" applyBorder="1" applyAlignment="1">
      <alignment horizontal="center" wrapText="1"/>
    </xf>
    <xf numFmtId="0" fontId="16" fillId="0" borderId="34" xfId="0" applyFont="1" applyFill="1" applyBorder="1" applyAlignment="1">
      <alignment horizontal="center" wrapText="1"/>
    </xf>
    <xf numFmtId="0" fontId="16" fillId="0" borderId="27" xfId="0" applyFont="1" applyFill="1" applyBorder="1" applyAlignment="1">
      <alignment horizontal="center" wrapText="1"/>
    </xf>
    <xf numFmtId="0" fontId="76" fillId="0" borderId="14" xfId="0" applyFont="1" applyBorder="1" applyAlignment="1">
      <alignment horizontal="center" wrapText="1"/>
    </xf>
    <xf numFmtId="0" fontId="78" fillId="34" borderId="14" xfId="0" applyFont="1" applyFill="1" applyBorder="1" applyAlignment="1">
      <alignment horizontal="center"/>
    </xf>
    <xf numFmtId="0" fontId="16" fillId="0" borderId="14" xfId="0" applyFont="1" applyFill="1" applyBorder="1" applyAlignment="1">
      <alignment horizontal="center" wrapText="1"/>
    </xf>
    <xf numFmtId="0" fontId="86" fillId="41" borderId="14" xfId="54" applyFont="1" applyFill="1" applyBorder="1" applyAlignment="1">
      <alignment horizontal="center" wrapText="1"/>
      <protection/>
    </xf>
    <xf numFmtId="0" fontId="0" fillId="42" borderId="14" xfId="0" applyFill="1" applyBorder="1" applyAlignment="1">
      <alignment/>
    </xf>
    <xf numFmtId="0" fontId="0" fillId="42" borderId="26" xfId="0" applyFill="1" applyBorder="1" applyAlignment="1">
      <alignment/>
    </xf>
    <xf numFmtId="0" fontId="75" fillId="13" borderId="35" xfId="0" applyFont="1" applyFill="1" applyBorder="1" applyAlignment="1">
      <alignment horizontal="center" vertical="center"/>
    </xf>
    <xf numFmtId="0" fontId="76" fillId="0" borderId="1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14" xfId="0" applyFont="1" applyFill="1" applyBorder="1" applyAlignment="1">
      <alignment horizontal="center" vertical="center" wrapText="1"/>
    </xf>
    <xf numFmtId="0" fontId="87" fillId="41" borderId="14" xfId="54" applyFont="1" applyFill="1" applyBorder="1" applyAlignment="1">
      <alignment horizontal="center" wrapText="1"/>
      <protection/>
    </xf>
    <xf numFmtId="0" fontId="71" fillId="0" borderId="14" xfId="0" applyFont="1" applyBorder="1" applyAlignment="1">
      <alignment wrapText="1"/>
    </xf>
    <xf numFmtId="0" fontId="71" fillId="0" borderId="14" xfId="0" applyFont="1" applyBorder="1" applyAlignment="1">
      <alignment/>
    </xf>
    <xf numFmtId="0" fontId="71" fillId="0" borderId="31" xfId="0" applyFont="1" applyBorder="1" applyAlignment="1">
      <alignment vertical="center" wrapText="1"/>
    </xf>
    <xf numFmtId="0" fontId="75" fillId="0" borderId="26" xfId="0" applyFont="1" applyBorder="1" applyAlignment="1">
      <alignment horizontal="left"/>
    </xf>
    <xf numFmtId="0" fontId="75" fillId="0" borderId="27" xfId="0" applyFont="1" applyBorder="1" applyAlignment="1">
      <alignment horizontal="left"/>
    </xf>
    <xf numFmtId="0" fontId="15" fillId="34" borderId="14" xfId="54" applyFont="1" applyFill="1" applyBorder="1" applyAlignment="1">
      <alignment horizontal="center"/>
      <protection/>
    </xf>
    <xf numFmtId="0" fontId="4" fillId="0" borderId="14" xfId="54" applyFont="1" applyFill="1" applyBorder="1" applyAlignment="1">
      <alignment horizontal="center"/>
      <protection/>
    </xf>
    <xf numFmtId="0" fontId="75" fillId="0" borderId="14" xfId="0" applyFont="1" applyBorder="1" applyAlignment="1">
      <alignment/>
    </xf>
    <xf numFmtId="0" fontId="71" fillId="0" borderId="30" xfId="0" applyFont="1" applyBorder="1" applyAlignment="1">
      <alignment wrapText="1"/>
    </xf>
    <xf numFmtId="0" fontId="71" fillId="0" borderId="31" xfId="0" applyFont="1" applyBorder="1" applyAlignment="1">
      <alignment/>
    </xf>
    <xf numFmtId="0" fontId="71" fillId="0" borderId="28" xfId="0" applyFont="1" applyBorder="1" applyAlignment="1">
      <alignment/>
    </xf>
    <xf numFmtId="0" fontId="71" fillId="0" borderId="29" xfId="0" applyFont="1" applyBorder="1" applyAlignment="1">
      <alignment/>
    </xf>
    <xf numFmtId="0" fontId="71" fillId="0" borderId="36" xfId="0" applyFont="1" applyBorder="1" applyAlignment="1">
      <alignment/>
    </xf>
    <xf numFmtId="0" fontId="71" fillId="0" borderId="37" xfId="0" applyFont="1" applyBorder="1" applyAlignment="1">
      <alignment/>
    </xf>
    <xf numFmtId="0" fontId="87" fillId="41" borderId="14" xfId="54" applyFont="1" applyFill="1" applyBorder="1" applyAlignment="1">
      <alignment horizontal="center" vertical="center"/>
      <protection/>
    </xf>
    <xf numFmtId="0" fontId="88" fillId="0" borderId="0" xfId="54" applyFont="1" applyAlignment="1">
      <alignment horizontal="center" wrapText="1"/>
      <protection/>
    </xf>
    <xf numFmtId="0" fontId="4" fillId="0" borderId="14" xfId="54" applyFont="1" applyBorder="1" applyAlignment="1">
      <alignment horizontal="center"/>
      <protection/>
    </xf>
    <xf numFmtId="0" fontId="5" fillId="0" borderId="14" xfId="54" applyFont="1" applyBorder="1" applyAlignment="1">
      <alignment horizontal="center" vertical="center" wrapText="1"/>
      <protection/>
    </xf>
    <xf numFmtId="0" fontId="5" fillId="0" borderId="14" xfId="54" applyFont="1" applyBorder="1" applyAlignment="1">
      <alignment horizontal="center" vertical="center"/>
      <protection/>
    </xf>
    <xf numFmtId="0" fontId="15" fillId="0" borderId="14" xfId="54" applyFont="1" applyBorder="1" applyAlignment="1">
      <alignment horizontal="center" vertical="center"/>
      <protection/>
    </xf>
    <xf numFmtId="0" fontId="15" fillId="41" borderId="14" xfId="54" applyFont="1" applyFill="1" applyBorder="1" applyAlignment="1">
      <alignment horizontal="center"/>
      <protection/>
    </xf>
    <xf numFmtId="0" fontId="15" fillId="34" borderId="14" xfId="54" applyFont="1" applyFill="1" applyBorder="1" applyAlignment="1">
      <alignment horizontal="center" wrapText="1"/>
      <protection/>
    </xf>
    <xf numFmtId="0" fontId="80" fillId="16" borderId="11" xfId="55" applyFont="1" applyFill="1" applyBorder="1" applyAlignment="1">
      <alignment horizontal="center" vertical="center"/>
      <protection/>
    </xf>
    <xf numFmtId="0" fontId="80" fillId="36" borderId="11" xfId="55" applyFont="1" applyFill="1" applyBorder="1" applyAlignment="1">
      <alignment horizontal="center" vertical="center"/>
      <protection/>
    </xf>
    <xf numFmtId="0" fontId="89" fillId="35" borderId="15" xfId="55" applyFont="1" applyFill="1" applyBorder="1" applyAlignment="1">
      <alignment horizontal="center" vertical="center"/>
      <protection/>
    </xf>
    <xf numFmtId="0" fontId="80" fillId="16" borderId="11" xfId="55" applyFont="1" applyFill="1" applyBorder="1" applyAlignment="1">
      <alignment horizontal="left" vertical="center"/>
      <protection/>
    </xf>
    <xf numFmtId="0" fontId="80" fillId="16" borderId="18" xfId="55" applyFont="1" applyFill="1" applyBorder="1" applyAlignment="1">
      <alignment horizontal="left" vertical="top"/>
      <protection/>
    </xf>
    <xf numFmtId="0" fontId="79" fillId="16" borderId="19" xfId="55" applyFont="1" applyFill="1" applyBorder="1" applyAlignment="1">
      <alignment horizontal="left" vertical="top"/>
      <protection/>
    </xf>
    <xf numFmtId="0" fontId="79" fillId="16" borderId="10" xfId="55" applyFont="1" applyFill="1" applyBorder="1" applyAlignment="1">
      <alignment horizontal="left" vertical="top"/>
      <protection/>
    </xf>
    <xf numFmtId="0" fontId="80" fillId="16" borderId="18" xfId="55" applyFont="1" applyFill="1" applyBorder="1" applyAlignment="1">
      <alignment horizontal="left" vertical="top" wrapText="1"/>
      <protection/>
    </xf>
    <xf numFmtId="0" fontId="80" fillId="16" borderId="19" xfId="55" applyFont="1" applyFill="1" applyBorder="1" applyAlignment="1">
      <alignment horizontal="left" vertical="top"/>
      <protection/>
    </xf>
    <xf numFmtId="0" fontId="80" fillId="16" borderId="10" xfId="55" applyFont="1" applyFill="1" applyBorder="1" applyAlignment="1">
      <alignment horizontal="left" vertical="top"/>
      <protection/>
    </xf>
    <xf numFmtId="0" fontId="80" fillId="16" borderId="19" xfId="55" applyFont="1" applyFill="1" applyBorder="1" applyAlignment="1">
      <alignment horizontal="left" vertical="top" wrapText="1"/>
      <protection/>
    </xf>
    <xf numFmtId="0" fontId="80" fillId="16" borderId="10" xfId="55" applyFont="1" applyFill="1" applyBorder="1" applyAlignment="1">
      <alignment horizontal="left" vertical="top" wrapText="1"/>
      <protection/>
    </xf>
    <xf numFmtId="0" fontId="79" fillId="16" borderId="11" xfId="55" applyFont="1" applyFill="1" applyBorder="1" applyAlignment="1">
      <alignment horizontal="left" vertical="center"/>
      <protection/>
    </xf>
    <xf numFmtId="0" fontId="80" fillId="35" borderId="15" xfId="55" applyFont="1" applyFill="1" applyBorder="1" applyAlignment="1">
      <alignment horizontal="center" vertical="center"/>
      <protection/>
    </xf>
    <xf numFmtId="0" fontId="80" fillId="16" borderId="18" xfId="55" applyFont="1" applyFill="1" applyBorder="1" applyAlignment="1">
      <alignment horizontal="justify" vertical="center" wrapText="1"/>
      <protection/>
    </xf>
    <xf numFmtId="0" fontId="80" fillId="16" borderId="19" xfId="55" applyFont="1" applyFill="1" applyBorder="1" applyAlignment="1">
      <alignment horizontal="justify" vertical="center" wrapText="1"/>
      <protection/>
    </xf>
    <xf numFmtId="0" fontId="80" fillId="16" borderId="10" xfId="55" applyFont="1" applyFill="1" applyBorder="1" applyAlignment="1">
      <alignment horizontal="justify" vertical="center" wrapText="1"/>
      <protection/>
    </xf>
    <xf numFmtId="0" fontId="90" fillId="0" borderId="28" xfId="0" applyFont="1" applyBorder="1" applyAlignment="1">
      <alignment vertical="center" wrapText="1"/>
    </xf>
    <xf numFmtId="0" fontId="90" fillId="0" borderId="29" xfId="0" applyFont="1" applyBorder="1" applyAlignment="1">
      <alignment vertical="center"/>
    </xf>
    <xf numFmtId="0" fontId="90" fillId="0" borderId="29" xfId="0" applyFont="1" applyBorder="1" applyAlignment="1">
      <alignment vertical="center" wrapText="1"/>
    </xf>
    <xf numFmtId="0" fontId="90" fillId="0" borderId="28" xfId="0" applyFont="1" applyBorder="1" applyAlignment="1">
      <alignment vertical="center"/>
    </xf>
    <xf numFmtId="0" fontId="90" fillId="0" borderId="36" xfId="0" applyFont="1" applyBorder="1" applyAlignment="1">
      <alignment vertical="center"/>
    </xf>
    <xf numFmtId="0" fontId="90" fillId="0" borderId="37" xfId="0" applyFont="1" applyBorder="1" applyAlignment="1">
      <alignment vertical="center"/>
    </xf>
    <xf numFmtId="0" fontId="90" fillId="0" borderId="36" xfId="0" applyFont="1" applyBorder="1" applyAlignment="1">
      <alignment vertical="center" wrapText="1"/>
    </xf>
    <xf numFmtId="0" fontId="90" fillId="0" borderId="37" xfId="0" applyFont="1" applyBorder="1" applyAlignment="1">
      <alignment vertical="center" wrapText="1"/>
    </xf>
    <xf numFmtId="0" fontId="90" fillId="0" borderId="30" xfId="0" applyFont="1" applyBorder="1" applyAlignment="1">
      <alignment vertical="center" wrapText="1"/>
    </xf>
    <xf numFmtId="0" fontId="90" fillId="0" borderId="31" xfId="0" applyFont="1" applyBorder="1" applyAlignment="1">
      <alignment vertical="center"/>
    </xf>
    <xf numFmtId="0" fontId="75" fillId="13" borderId="14" xfId="0" applyFont="1" applyFill="1" applyBorder="1" applyAlignment="1">
      <alignment horizontal="center" vertical="center"/>
    </xf>
    <xf numFmtId="0" fontId="71" fillId="13" borderId="26" xfId="0" applyFont="1" applyFill="1" applyBorder="1" applyAlignment="1">
      <alignment horizontal="center" wrapText="1"/>
    </xf>
    <xf numFmtId="0" fontId="71" fillId="13" borderId="27" xfId="0" applyFont="1" applyFill="1" applyBorder="1" applyAlignment="1">
      <alignment horizontal="center" wrapText="1"/>
    </xf>
    <xf numFmtId="0" fontId="75" fillId="13" borderId="26" xfId="0" applyFont="1" applyFill="1" applyBorder="1" applyAlignment="1">
      <alignment horizontal="center" vertical="center"/>
    </xf>
    <xf numFmtId="0" fontId="75" fillId="13" borderId="27" xfId="0" applyFont="1" applyFill="1" applyBorder="1" applyAlignment="1">
      <alignment horizontal="center" vertical="center"/>
    </xf>
    <xf numFmtId="0" fontId="71" fillId="13" borderId="32" xfId="0" applyFont="1" applyFill="1" applyBorder="1" applyAlignment="1">
      <alignment horizontal="center" wrapText="1"/>
    </xf>
    <xf numFmtId="0" fontId="71" fillId="13" borderId="33" xfId="0" applyFont="1" applyFill="1" applyBorder="1" applyAlignment="1">
      <alignment horizontal="center" wrapText="1"/>
    </xf>
    <xf numFmtId="0" fontId="91" fillId="0" borderId="11" xfId="55" applyFont="1" applyBorder="1" applyAlignment="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52">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rgb="FF9C0006"/>
      </font>
      <fill>
        <patternFill>
          <bgColor rgb="FFFFC7CE"/>
        </patternFill>
      </fill>
    </dxf>
    <dxf>
      <font>
        <b/>
        <i val="0"/>
        <color auto="1"/>
      </font>
      <fill>
        <patternFill patternType="solid">
          <fgColor indexed="65"/>
          <bgColor rgb="FFFF0000"/>
        </patternFill>
      </fill>
    </dxf>
    <dxf>
      <font>
        <color theme="0"/>
      </font>
      <fill>
        <patternFill patternType="solid">
          <fgColor indexed="65"/>
          <bgColor theme="5" tint="-0.4999699890613556"/>
        </patternFill>
      </fill>
    </dxf>
    <dxf>
      <font>
        <color rgb="FF9C0006"/>
      </font>
      <fill>
        <patternFill>
          <bgColor rgb="FFFFFF00"/>
        </patternFill>
      </fill>
    </dxf>
    <dxf>
      <font>
        <b/>
        <i val="0"/>
        <color auto="1"/>
      </font>
      <fill>
        <patternFill patternType="solid">
          <fgColor indexed="65"/>
          <bgColor rgb="FFF47F0A"/>
        </patternFill>
      </fill>
    </dxf>
    <dxf>
      <font>
        <color theme="0"/>
      </font>
      <fill>
        <patternFill patternType="solid">
          <fgColor indexed="65"/>
          <bgColor rgb="FFFF0000"/>
        </patternFill>
      </fill>
    </dxf>
    <dxf>
      <font>
        <color theme="0"/>
      </font>
      <fill>
        <patternFill patternType="solid">
          <fgColor indexed="65"/>
          <bgColor rgb="FFFF0000"/>
        </patternFill>
      </fill>
      <border/>
    </dxf>
    <dxf>
      <font>
        <b/>
        <i val="0"/>
        <color auto="1"/>
      </font>
      <fill>
        <patternFill patternType="solid">
          <fgColor indexed="65"/>
          <bgColor rgb="FFF47F0A"/>
        </patternFill>
      </fill>
      <border/>
    </dxf>
    <dxf>
      <font>
        <color rgb="FF9C0006"/>
      </font>
      <fill>
        <patternFill>
          <bgColor rgb="FFFFFF00"/>
        </patternFill>
      </fill>
      <border/>
    </dxf>
    <dxf>
      <fill>
        <patternFill patternType="solid">
          <fgColor indexed="65"/>
          <bgColor rgb="FF00B050"/>
        </patternFill>
      </fill>
      <border/>
    </dxf>
    <dxf>
      <font>
        <color theme="0"/>
      </font>
      <fill>
        <patternFill patternType="solid">
          <fgColor indexed="65"/>
          <bgColor theme="5" tint="-0.4999699890613556"/>
        </patternFill>
      </fill>
      <border/>
    </dxf>
    <dxf>
      <font>
        <b/>
        <i val="0"/>
        <color auto="1"/>
      </font>
      <fill>
        <patternFill patternType="solid">
          <fgColor indexed="65"/>
          <bgColor rgb="FFFF0000"/>
        </patternFill>
      </fill>
      <border/>
    </dxf>
    <dxf>
      <font>
        <color rgb="FF9C0006"/>
      </font>
      <fill>
        <patternFill>
          <bgColor rgb="FFFFC7CE"/>
        </patternFill>
      </fill>
      <border/>
    </dxf>
    <dxf>
      <fill>
        <patternFill patternType="solid">
          <fgColor indexed="65"/>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12</xdr:row>
      <xdr:rowOff>219075</xdr:rowOff>
    </xdr:from>
    <xdr:to>
      <xdr:col>6</xdr:col>
      <xdr:colOff>104775</xdr:colOff>
      <xdr:row>12</xdr:row>
      <xdr:rowOff>3171825</xdr:rowOff>
    </xdr:to>
    <xdr:pic>
      <xdr:nvPicPr>
        <xdr:cNvPr id="1" name="3 Imagen"/>
        <xdr:cNvPicPr preferRelativeResize="1">
          <a:picLocks noChangeAspect="1"/>
        </xdr:cNvPicPr>
      </xdr:nvPicPr>
      <xdr:blipFill>
        <a:blip r:embed="rId1"/>
        <a:stretch>
          <a:fillRect/>
        </a:stretch>
      </xdr:blipFill>
      <xdr:spPr>
        <a:xfrm>
          <a:off x="2057400" y="5429250"/>
          <a:ext cx="4572000" cy="2952750"/>
        </a:xfrm>
        <a:prstGeom prst="rect">
          <a:avLst/>
        </a:prstGeom>
        <a:noFill/>
        <a:ln w="9525" cmpd="sng">
          <a:noFill/>
        </a:ln>
      </xdr:spPr>
    </xdr:pic>
    <xdr:clientData/>
  </xdr:twoCellAnchor>
  <xdr:twoCellAnchor editAs="oneCell">
    <xdr:from>
      <xdr:col>0</xdr:col>
      <xdr:colOff>76200</xdr:colOff>
      <xdr:row>0</xdr:row>
      <xdr:rowOff>9525</xdr:rowOff>
    </xdr:from>
    <xdr:to>
      <xdr:col>0</xdr:col>
      <xdr:colOff>1419225</xdr:colOff>
      <xdr:row>2</xdr:row>
      <xdr:rowOff>209550</xdr:rowOff>
    </xdr:to>
    <xdr:pic>
      <xdr:nvPicPr>
        <xdr:cNvPr id="2" name="2 Imagen" descr="logo IDSN calidad Trans 413x226.png"/>
        <xdr:cNvPicPr preferRelativeResize="1">
          <a:picLocks noChangeAspect="1"/>
        </xdr:cNvPicPr>
      </xdr:nvPicPr>
      <xdr:blipFill>
        <a:blip r:embed="rId2"/>
        <a:stretch>
          <a:fillRect/>
        </a:stretch>
      </xdr:blipFill>
      <xdr:spPr>
        <a:xfrm>
          <a:off x="76200" y="9525"/>
          <a:ext cx="13430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TOVAR\Downloads\Users\hoslanders\AppData\Local\Microsoft\Windows\INetCache\Content.Outlook\5K9YZD10\Formato%20Estrategia%20de%20Racionalizaci&#243;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DTOVAR\Downloads\DESCARGAS%202017\10.MATRIZ%20DE%20RIESGOS%20IVC%2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DTOVAR\Downloads\DESCARGAS%202017\7.MATRIZ%20DE%20RIESGOS%20PDS%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osA\Desktop\PRCIOCI01%20Admon%20del%20Riesgo\Anexo%2001%20MAPA%20DE%20RIESGOS%20DE%20CORRUPCI&#211;N%202016%20SN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TOVAR\Downloads\Users\CarlosA\Desktop\PRCIOCI01%20Admon%20del%20Riesgo\Anexo%2001%20MAPA%20DE%20RIESGOS%20DE%20CORRUPCI&#211;N%202016%20SN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TOVAR\Downloads\DESCARGAS%202017\1.MATRIZ%20DE%20RIESGOS%20GE%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DTOVAR\Downloads\DESCARGAS%202017\3.MATRIZ%20DE%20RIESGOS%20GC%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TOVAR\Downloads\DESCARGAS%202017\2.MATRIZ%20DE%20RIESGOS%20GRCI%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DTOVAR\Downloads\DESCARGAS%202017\6.MATRIZ%20DE%20RIESGOS%20GJ%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DTOVAR\Downloads\DESCARGAS%202017\12.MATRIZ%20DE%20RIESGOS%20AI%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DTOVAR\Downloads\DESCARGAS%202017\11.MATRIZ%20DE%20RIESGOS%20A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en el reporte de la información por parte de los actores del SGSSS al IDSN para el envío oportuno a nivel nacional INSPECCION, VIGILANCIA Y CONTROL</v>
          </cell>
        </row>
        <row r="5">
          <cell r="C5" t="str">
            <v>Cancelación de las actividades programadas INSPECCION, VIGILANCIA Y CONTROL</v>
          </cell>
        </row>
        <row r="6">
          <cell r="C6" t="str">
            <v>Presiones Indebidas externas o internas y/o trafico de influencias en el ejercicio de las competencias de IVC  INSPECCION, VIGILANCIA Y CONTROL</v>
          </cell>
        </row>
        <row r="7">
          <cell r="C7" t="str">
            <v>No tomar medidas sanitarias de seguridad evidenciando un riesgo para la salud  INSPECCION, VIGILANCIA Y CONTROL</v>
          </cell>
        </row>
      </sheetData>
      <sheetData sheetId="2">
        <row r="6">
          <cell r="D6" t="str">
            <v>1. Inoportunidad en el cumplimiento de reportes solicitados a los municipios desde el departamento lo que impide la consolidación de la información para el reporte al nivel nacional.
2. Limitado acceso a las Tecnologias, Informacion y comunicación en los </v>
          </cell>
          <cell r="E6" t="str">
            <v>1. Apertura de procesos disciplinarios.
2. Desgaste administrativo.
3. Sanciones por del IDSN y/o Actor SGSSS
4. Perjucios para el actor </v>
          </cell>
        </row>
        <row r="7">
          <cell r="D7" t="str">
            <v>1. Solicitudes extraordinarias de las Subdirecciones y/o  Direccion del IDSN en atencion a requerimientos.
2. Cruce de actividades que impiden el cumplimiento adecuado de programación.
3. Imprevistos relacionados con el desplazamiento a los entes territor</v>
          </cell>
          <cell r="E7" t="str">
            <v>1. Insatisfaccion del usuario.  
2. Retraso en la presentacion, reporte de informes y congestion de visitas.
3. Inclumplimiento de visitas.
4. Desgaste Administrativo</v>
          </cell>
        </row>
        <row r="8">
          <cell r="D8" t="str">
            <v>1. Los funcionarios que desarrollan acciones de IVC tienen un interés directo en el resultado de la acción. 
2.  Amiguismo y clientelismo.
3. Falta de etica profesional.
4. Extralimitación de funciones</v>
          </cell>
          <cell r="E8" t="str">
            <v>1. Incumplimiento de las competencias del IDSN como autoridad sanitaria 
2. Afectacion en la prestacion de los servicios de los actores y establecimientos que aplique. 
3.Falta de objetividad e imparcialidad en el cumplimiento de las competencias de IVC. </v>
          </cell>
        </row>
        <row r="9">
          <cell r="D9" t="str">
            <v>1. Temor a los procesos disciplinarios 
2. Falta de apoyo institucional 
3. Temor a repercusiones a nivel local 
4. Falta de compromiso del funcionario del IDSN</v>
          </cell>
          <cell r="E9" t="str">
            <v>1. Riesgo para la salud de la comunidad
2. Afectación de la salud a la comunidad</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Fallos, alteraciones o pérdidas de información de las diferentes plataformas tecnológicas    (PLANIFICACION  Y DESARROLLO  DEL STS)</v>
          </cell>
        </row>
        <row r="5">
          <cell r="C5" t="str">
            <v>Inadecuada formulación de los proyectos  de inversión  en infraestructura y dotación hospitalaria
 Proyectos  - (PLANIFICACION  Y DESARROLLO DEL STS )</v>
          </cell>
        </row>
        <row r="6">
          <cell r="C6" t="str">
            <v>Deficiencia en el desarrollo y  entrega  de productos  comunicativos   internos y externos 
</v>
          </cell>
        </row>
      </sheetData>
      <sheetData sheetId="2">
        <row r="6">
          <cell r="D6" t="str">
            <v>1. Falta de un diagnóstico del Sistema de TIC institucional.  
2. Necidad de estructura un Plan de TIC institucional
3. Incorporar el IDSN al Programa GEL
4. Inexistencia de una estructura organizacional que soporte las TICs
5. Insuficiencia de recurso hu</v>
          </cell>
          <cell r="E6" t="str">
            <v>1. Deficiencia en la prestación de servicios tecnológicos 
2. Pérdida de información que impide la trazabilidad de las gestiones institucionales
3. Riesgo de sanciones disciplinarias
4. Aislamiento virtual frente al Gobierno Digital, antes Gobierno en Lín</v>
          </cell>
        </row>
        <row r="7">
          <cell r="D7" t="str">
            <v>1. Bajas capacidades en formulación de los proyectos por parte del actor.
2.  Baja participación de los actores en la asistencia técnica brindada por el IDSN.
3. Inadecuada delegaciòn de talento humano para la presentación del proyecto por parte del munic</v>
          </cell>
          <cell r="E7" t="str">
            <v>1. Pérdida de recursos financieros y detrimento patrimonial.
2. Riesgo de sanciones Disciplinarias, Fiscales, Penales.
3. Deterioro de la imagen institucional
4. Dificultades para acceder a la prestación de los servicios de salud para la población que req</v>
          </cell>
        </row>
        <row r="8">
          <cell r="D8" t="str">
            <v>1.    Entrega inoportuna del material, insumos e informacion comunicacional por parte de los funcionarios, para el diseño y desarrollo
2.  Falta de articulacion de algunas areas del IDSN
3. Falta de equipos de comunicación para el desarrollo de actividade</v>
          </cell>
          <cell r="E8" t="str">
            <v>1. Inclumplimiento en la entrega de material grafico de diseño que perjudica el desarrollo el Plan de Intervenciones Colectivas y Actividades programadas del IDSN.
2. Trastornos en la programación y ejecución de los productos comunicativos solicitados.
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total o parcialmente de las funciones o competencias que establecen la Constitución, la Ley  y demás normas que aplican al IDSN. </v>
          </cell>
        </row>
        <row r="5">
          <cell r="C5" t="str">
            <v>Desacierto en el desarrollo de la función instituciional del IDSN, en la elaboración y ejecución del Plan Estratégico  y en la gestión de políticas. </v>
          </cell>
        </row>
      </sheetData>
      <sheetData sheetId="2">
        <row r="6">
          <cell r="D6" t="str">
            <v>1. Fallas en la planeación y toma de decisiones.
2. Inadecuados canales de comunicación.
3. Debilidad en la articulación del IDSN con las entidades.
4. Talento Humano sin las Competencias requeridas 
5. Insuficiencia del personal</v>
          </cell>
          <cell r="E6" t="str">
            <v>1. Incumplimiento de la Misión, Visión, Objetivos y Metas institucionales.
2,Fallas en la articulaion interna y externa
3.Deterioro de la imagen Institucional y pérdida de credibilidad.
4, Incumplimiento de la metas institucionales y desgaste administr</v>
          </cell>
        </row>
        <row r="7">
          <cell r="D7" t="str">
            <v>1. Fallas en la coordinación institucional con otras entidades y al interior de la misma.
2. Debilidades en los canales de comunicación que imposibilita la gestión oportuna de información.
3. Modificación continúa de la normatividad que rige la función </v>
          </cell>
          <cell r="E7" t="str">
            <v>1. Incumplimiento de la metas institucionales y los planes estrategicos.
2.Fallas en la articulaion interna y externa y en la tom,a de decisiones.
3. Sanciones administrativas, disciplinarias y fiscales.
4. Insatisfacción de las necesidades de los usua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Inexactitud en el seguimiento y control a procesos a cargo de los lideres  (GESTION DE CALIDAD)</v>
          </cell>
        </row>
        <row r="5">
          <cell r="C5" t="str">
            <v>Incumplimiento en ejecución de las Auditorías del SGC, debido a la inoportunidad en la ejecución del programa por parte de auditores y auditados (GESTION DE CALIDAD)</v>
          </cell>
        </row>
        <row r="6">
          <cell r="A6" t="str">
            <v>Acciones correctivas, preventivas y de mejor - Medición de satisfacción de clientes (GESTION DE CALIDAD)</v>
          </cell>
        </row>
      </sheetData>
      <sheetData sheetId="2">
        <row r="6">
          <cell r="D6" t="str">
            <v>1. Inadecuado seguimiento a la gestión de los procesos  y procedimientos por parte de los responsables, debido al incumplimiento de lineamientos internos.
2. Falencias en el establecimeinto de indicadores de gestión, que permitan alinear el logro de  los </v>
          </cell>
          <cell r="E6" t="str">
            <v>1. Implementación de acciones erradas, que no garanticen impacto satisfactorio en la gestión de los procesos y logro de los objetivos
2. Desgaste administrativo y reprocesos  en la medición, frente a la gestión de  resultados de procesos y el logro de met</v>
          </cell>
        </row>
        <row r="7">
          <cell r="D7" t="str">
            <v>1. Cruce de programaciòn y ejecución de actividades de los auditores y los auditados, atención de situaciones urgentes
2. Debilidad en el compromiso de la alta dirección para asegurar  la ejecución del programa de auditorias oportunamente.
3. No aplicació</v>
          </cell>
          <cell r="E7" t="str">
            <v>1. Falencias en la identificación de hallazgos de auditoria, que imposibiliten la implementacion de acciones pertinentes para la mejora del SGC
2. Incumplimiento del objetivo del programa de auditorias con la afectación en la de mejora continua de los pro</v>
          </cell>
        </row>
        <row r="8">
          <cell r="D8" t="str">
            <v>
1.Inadecauda implementación de la metodologia para el analisis de causas que no permite establecer la causa raiz e implementar acciones  correctivas y/o preventivas efectivas 
2. Inadecuado seguimiento por parte de los lideres de proceso a la efectividad</v>
          </cell>
          <cell r="E8" t="str">
            <v>1. Reprocesos´y demoras al interior de la organización para obtención de la información requerida
2. Debilidad en la consolidación de información fiable, para la toma de decisiones institucional
3.Falencias en la implementación de acciones costo efectivas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Inefectividad de las Auditorias del SGC y del SCI,  frente a logro del objetivo</v>
          </cell>
        </row>
        <row r="5">
          <cell r="C5" t="str">
            <v>Insuficiencia en la información relacionada con el MECI, para su evaluacion y seguimiento en los terminos reglamebntarios.</v>
          </cell>
        </row>
      </sheetData>
      <sheetData sheetId="2">
        <row r="6">
          <cell r="D6" t="str">
            <v>1. Falta de participación de los lideres de los procesos (Nivel Directivo) en el diseño y seguimiento a las Auditorias del SGC.                                             2.  Falta de recursos para la realización de las Auditorías requeridas.            </v>
          </cell>
          <cell r="E6" t="str">
            <v>1.Dificultades en el control y mitigacion del riesgo.   
2. dificultades en el cumplimiento del programa de auditorias y su objetivo
3Mantenimiento en el tiempo de una cultura de falta de autocontrol.                                                       </v>
          </cell>
        </row>
        <row r="7">
          <cell r="D7" t="str">
            <v>1. Falta de conocimiento de las competencias del proceso -                                                                   2. Recursos insuficientes para el desarrollo de actividades pertinentes                                                  3. Descon</v>
          </cell>
          <cell r="E7" t="str">
            <v>1.Posible incumplimiento de los requisitos de MECI
2.'Precarios niveles de Autocontrol y de Autogestión Institucional
3. Baja cultura del autocrontol, autogestión y autoevaluación.
4. falencias en el seguimiento, evaluación y analsis del MECI instituciona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Ocurrencia de situaciones que afecten el tramite contractual </v>
          </cell>
        </row>
        <row r="5">
          <cell r="C5" t="str">
            <v>Inexactitud en la motivación y aplicaciòn de la norma en la elaboraciòn de actos administrativos proyectados por la OAJ o sometidos a su revision</v>
          </cell>
        </row>
      </sheetData>
      <sheetData sheetId="2">
        <row r="6">
          <cell r="D6" t="str">
            <v>1.- Falta de adecuada Planeaciòn de la Contratación  Institucional 
2. Incumplimiento de la funcion de Supervision asignada para cada uno de los contratos
3.- Incumplimiento en los términos otorgados  a la OAJ para el desarrollo del proceso de contratacio</v>
          </cell>
          <cell r="E6" t="str">
            <v>1. Incumplimiento de los objetivos institucionales   
2. Deterioro de la imagen institucional      
3. Posible Detrimento patrimonial para la entidad  
4. Riesgo de tipificación de delitos relacionados con la contratación estatal </v>
          </cell>
        </row>
        <row r="7">
          <cell r="D7" t="str">
            <v>1. Desconocimiento de las normas
2. Presiones indebidas para elaboración de actos administrativos   
3. Tráfico de influencias</v>
          </cell>
          <cell r="E7" t="str">
            <v>1. Insatisfacción de los usuarios internos y externos 
2. Violaciòn a la norma 
3. Perdida de credibilidad en los procesos    
4. Demandas y detrimento al presupuesto de la entidad</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Incumplimiento de compromisos adquiridos en reuniones de
ARTICULACION INTERSECTORIAL</v>
          </cell>
        </row>
        <row r="5">
          <cell r="C5" t="str">
            <v>Ocultar o alterar la información considerada pública a la entidad y/o ciudadanía ARTICULACION INTERSECTORIAL</v>
          </cell>
        </row>
        <row r="6">
          <cell r="C6" t="str">
            <v>Inasistencia de los responsables a las reuniones de articulación intersectorial ARTICULACION INTERSECTORIAL</v>
          </cell>
        </row>
      </sheetData>
      <sheetData sheetId="2">
        <row r="6">
          <cell r="D6" t="str">
            <v>1. Desconocimiento del proceso
2. Desconocimiento de los objetivos de la articulacion que se pretende ejecutar
3. Falta de seguimiento al cumplimiento de compromisos cuando el IDSN es participante
4. Delegación sin la debida anticipación y desconocimiento</v>
          </cell>
          <cell r="E6" t="str">
            <v>1. No efectividad de la articulacion 
2. Incumplimiento de compromisos</v>
          </cell>
        </row>
        <row r="7">
          <cell r="D7" t="str">
            <v>1. Interés personal o para terceros a partir de la información que se maneja al interior del IDSN
2. Resultados deficientes en cuanto a los objetivos e indicadores definidos</v>
          </cell>
          <cell r="E7" t="str">
            <v>1. Proceso disciplinarios, sancionatorios
2. Configuración de actos de corrupción 
3. Percepción negativa hacia la imagen institucional y pérdida de credibilidad</v>
          </cell>
        </row>
        <row r="8">
          <cell r="D8" t="str">
            <v>1. Desconocimiento por parte del funcionario de su delegacion o participacion en la reunion de articulacion 
2. Actividades imprevistas que se cruzan con actividades programadas.
3. Alta rotación de los delegados a las reuniones; sin capacidad de toma de </v>
          </cell>
          <cell r="E8" t="str">
            <v>1. No efectividad de la articulacion 
2. Incumplimiento a las reuniones de articulacion
3. Perdida de la continuidad del proceso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ORMATOS EJER. 1"/>
      <sheetName val="EJERCICIO 2"/>
      <sheetName val="EJERCICIO 3"/>
      <sheetName val="EJERCICIO 4"/>
      <sheetName val="EJERCICIO 5"/>
      <sheetName val="EJERCICIO 6"/>
    </sheetNames>
    <sheetDataSet>
      <sheetData sheetId="1">
        <row r="4">
          <cell r="C4" t="str">
            <v>Débil articulación de los actores internos responsables de la ejecución del  proceso de Asistencia Técnica ASISTENCIA TECNICA </v>
          </cell>
        </row>
        <row r="5">
          <cell r="C5" t="str">
            <v>Uso de pedagogía con metodología no efectiva para la transferencia del conocimiento ASISTENCIA TECNICA</v>
          </cell>
        </row>
      </sheetData>
      <sheetData sheetId="2">
        <row r="6">
          <cell r="D6" t="str">
            <v>1. Debilidad para trabajar en equipo
2. Egoísmo
3. Falta de compromiso 
4. Desconocimiento de lineamientos afines entre las dimensiones
5. Falta de optimización de tiempo y recursos
6. Falta de articulación presupuestal
7. Falta de articulación con actore</v>
          </cell>
          <cell r="E6" t="str">
            <v>1. Pérdida de recursos
2. Pérdida de interés, tiempo y recursos por parte de los actores
3. Inadecuada coordinación de planeación
4. Bajo impacto de los resultados de la asistencia técnica</v>
          </cell>
        </row>
        <row r="7">
          <cell r="D7" t="str">
            <v>1. Falta de formación
2. Falta de compromiso institucional
3. Falta de inducción en el quehacer
4. Débil supervisión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ector@,%20%20Subdirector%20de%20Calidad%20y%20asegurameinto,%20Subdirector%20de%20Salud%20Publica,%20Secretaria%20General,%20Jefe%20Oficina%20Asesora%20de%20Planeaci&#243;n,%20Jefe%20Oficina%20Asesora%20Juridica,%20Jefe%20Oficina%20de%20control%20Interno" TargetMode="External" /><Relationship Id="rId2" Type="http://schemas.openxmlformats.org/officeDocument/2006/relationships/hyperlink" Target="mailto:Director@,%20%20Subdirector%20de%20Calidad%20y%20asegurameinto,%20Subdirector%20de%20Salud%20Publica,%20Secretaria%20General,%20Jefe%20Oficina%20Asesora%20de%20Planeaci&#243;n,%20Jefe%20Oficina%20Asesora%20Juridica,%20Jefe%20Oficina%20de%20control%20Intern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0">
      <selection activeCell="N13" sqref="N13"/>
    </sheetView>
  </sheetViews>
  <sheetFormatPr defaultColWidth="11.421875" defaultRowHeight="15"/>
  <cols>
    <col min="1" max="1" width="23.28125" style="1" customWidth="1"/>
    <col min="2" max="2" width="29.421875" style="1" customWidth="1"/>
    <col min="3" max="3" width="11.8515625" style="1" customWidth="1"/>
    <col min="4" max="4" width="10.28125" style="1" customWidth="1"/>
    <col min="5" max="5" width="11.140625" style="1" customWidth="1"/>
    <col min="6" max="6" width="11.8515625" style="1" customWidth="1"/>
    <col min="7" max="7" width="14.140625" style="1" customWidth="1"/>
    <col min="8" max="8" width="3.140625" style="1" customWidth="1"/>
    <col min="9" max="16384" width="11.421875" style="1" customWidth="1"/>
  </cols>
  <sheetData>
    <row r="1" spans="1:8" ht="21" customHeight="1">
      <c r="A1" s="155"/>
      <c r="B1" s="156" t="s">
        <v>16</v>
      </c>
      <c r="C1" s="157"/>
      <c r="D1" s="157"/>
      <c r="E1" s="157"/>
      <c r="F1" s="157"/>
      <c r="G1" s="157"/>
      <c r="H1" s="158"/>
    </row>
    <row r="2" spans="1:8" ht="21" customHeight="1">
      <c r="A2" s="155"/>
      <c r="B2" s="159"/>
      <c r="C2" s="160"/>
      <c r="D2" s="160"/>
      <c r="E2" s="160"/>
      <c r="F2" s="160"/>
      <c r="G2" s="160"/>
      <c r="H2" s="161"/>
    </row>
    <row r="3" spans="1:8" ht="21" customHeight="1">
      <c r="A3" s="155"/>
      <c r="B3" s="2" t="s">
        <v>85</v>
      </c>
      <c r="C3" s="162" t="s">
        <v>86</v>
      </c>
      <c r="D3" s="163"/>
      <c r="E3" s="164"/>
      <c r="F3" s="165" t="s">
        <v>87</v>
      </c>
      <c r="G3" s="166"/>
      <c r="H3" s="167"/>
    </row>
    <row r="4" spans="1:3" ht="12.75" customHeight="1">
      <c r="A4" s="3"/>
      <c r="B4" s="3"/>
      <c r="C4" s="3"/>
    </row>
    <row r="5" spans="1:8" ht="20.25" customHeight="1">
      <c r="A5" s="168" t="s">
        <v>18</v>
      </c>
      <c r="B5" s="169"/>
      <c r="C5" s="169"/>
      <c r="D5" s="169"/>
      <c r="E5" s="169"/>
      <c r="F5" s="169"/>
      <c r="G5" s="169"/>
      <c r="H5" s="170"/>
    </row>
    <row r="6" spans="1:8" ht="21" customHeight="1">
      <c r="A6" s="4" t="s">
        <v>0</v>
      </c>
      <c r="B6" s="152" t="s">
        <v>1</v>
      </c>
      <c r="C6" s="153"/>
      <c r="D6" s="153"/>
      <c r="E6" s="153"/>
      <c r="F6" s="153"/>
      <c r="G6" s="153"/>
      <c r="H6" s="154"/>
    </row>
    <row r="7" spans="1:8" ht="23.25" customHeight="1">
      <c r="A7" s="5" t="s">
        <v>2</v>
      </c>
      <c r="B7" s="174" t="s">
        <v>3</v>
      </c>
      <c r="C7" s="174"/>
      <c r="D7" s="174"/>
      <c r="E7" s="174"/>
      <c r="F7" s="174"/>
      <c r="G7" s="174"/>
      <c r="H7" s="174"/>
    </row>
    <row r="8" spans="1:8" ht="25.5" customHeight="1">
      <c r="A8" s="5" t="s">
        <v>4</v>
      </c>
      <c r="B8" s="175" t="s">
        <v>5</v>
      </c>
      <c r="C8" s="175"/>
      <c r="D8" s="175"/>
      <c r="E8" s="175"/>
      <c r="F8" s="175"/>
      <c r="G8" s="175"/>
      <c r="H8" s="175"/>
    </row>
    <row r="9" spans="1:8" ht="25.5" customHeight="1">
      <c r="A9" s="5" t="s">
        <v>76</v>
      </c>
      <c r="B9" s="186" t="s">
        <v>83</v>
      </c>
      <c r="C9" s="187"/>
      <c r="D9" s="187"/>
      <c r="E9" s="187"/>
      <c r="F9" s="187"/>
      <c r="G9" s="187"/>
      <c r="H9" s="188"/>
    </row>
    <row r="10" spans="1:8" ht="77.25" customHeight="1">
      <c r="A10" s="5" t="s">
        <v>77</v>
      </c>
      <c r="B10" s="176" t="s">
        <v>6</v>
      </c>
      <c r="C10" s="177"/>
      <c r="D10" s="177"/>
      <c r="E10" s="177"/>
      <c r="F10" s="177"/>
      <c r="G10" s="177"/>
      <c r="H10" s="178"/>
    </row>
    <row r="11" spans="1:8" ht="72.75" customHeight="1">
      <c r="A11" s="5" t="s">
        <v>78</v>
      </c>
      <c r="B11" s="176" t="s">
        <v>7</v>
      </c>
      <c r="C11" s="177"/>
      <c r="D11" s="177"/>
      <c r="E11" s="177"/>
      <c r="F11" s="177"/>
      <c r="G11" s="177"/>
      <c r="H11" s="178"/>
    </row>
    <row r="12" spans="1:8" ht="69" customHeight="1">
      <c r="A12" s="6" t="s">
        <v>79</v>
      </c>
      <c r="B12" s="176" t="s">
        <v>8</v>
      </c>
      <c r="C12" s="177"/>
      <c r="D12" s="177"/>
      <c r="E12" s="177"/>
      <c r="F12" s="177"/>
      <c r="G12" s="177"/>
      <c r="H12" s="178"/>
    </row>
    <row r="13" spans="1:8" ht="260.25" customHeight="1">
      <c r="A13" s="5" t="s">
        <v>80</v>
      </c>
      <c r="B13" s="179"/>
      <c r="C13" s="179"/>
      <c r="D13" s="179"/>
      <c r="E13" s="179"/>
      <c r="F13" s="179"/>
      <c r="G13" s="179"/>
      <c r="H13" s="179"/>
    </row>
    <row r="14" spans="1:8" ht="216" customHeight="1">
      <c r="A14" s="5" t="s">
        <v>81</v>
      </c>
      <c r="B14" s="180" t="s">
        <v>19</v>
      </c>
      <c r="C14" s="181"/>
      <c r="D14" s="181"/>
      <c r="E14" s="181"/>
      <c r="F14" s="181"/>
      <c r="G14" s="181"/>
      <c r="H14" s="182"/>
    </row>
    <row r="15" spans="1:8" s="8" customFormat="1" ht="51.75" customHeight="1">
      <c r="A15" s="7" t="s">
        <v>82</v>
      </c>
      <c r="B15" s="176" t="s">
        <v>9</v>
      </c>
      <c r="C15" s="177"/>
      <c r="D15" s="177"/>
      <c r="E15" s="177"/>
      <c r="F15" s="177"/>
      <c r="G15" s="177"/>
      <c r="H15" s="178"/>
    </row>
    <row r="16" spans="1:8" ht="98.25" customHeight="1">
      <c r="A16" s="5" t="s">
        <v>10</v>
      </c>
      <c r="B16" s="176" t="s">
        <v>20</v>
      </c>
      <c r="C16" s="177"/>
      <c r="D16" s="177"/>
      <c r="E16" s="177"/>
      <c r="F16" s="177"/>
      <c r="G16" s="177"/>
      <c r="H16" s="178"/>
    </row>
    <row r="17" spans="1:8" ht="1.5" customHeight="1">
      <c r="A17" s="9"/>
      <c r="B17" s="10"/>
      <c r="C17" s="10"/>
      <c r="D17" s="10"/>
      <c r="E17" s="10"/>
      <c r="F17" s="10"/>
      <c r="G17" s="10"/>
      <c r="H17" s="11"/>
    </row>
    <row r="18" spans="1:8" ht="12" customHeight="1" hidden="1">
      <c r="A18" s="9"/>
      <c r="B18" s="10"/>
      <c r="C18" s="10"/>
      <c r="D18" s="10"/>
      <c r="E18" s="10"/>
      <c r="F18" s="10"/>
      <c r="G18" s="10"/>
      <c r="H18" s="11"/>
    </row>
    <row r="19" spans="1:8" s="12" customFormat="1" ht="6.75" customHeight="1" hidden="1">
      <c r="A19" s="148"/>
      <c r="B19" s="148"/>
      <c r="C19" s="148"/>
      <c r="D19" s="148"/>
      <c r="E19" s="148"/>
      <c r="F19" s="148"/>
      <c r="G19" s="148"/>
      <c r="H19" s="149"/>
    </row>
    <row r="20" spans="1:8" ht="39" customHeight="1">
      <c r="A20" s="150" t="s">
        <v>17</v>
      </c>
      <c r="B20" s="150"/>
      <c r="C20" s="150"/>
      <c r="D20" s="150"/>
      <c r="E20" s="150"/>
      <c r="F20" s="150"/>
      <c r="G20" s="150"/>
      <c r="H20" s="151"/>
    </row>
    <row r="21" spans="1:8" ht="14.25" customHeight="1">
      <c r="A21" s="13" t="s">
        <v>0</v>
      </c>
      <c r="B21" s="171" t="s">
        <v>11</v>
      </c>
      <c r="C21" s="172"/>
      <c r="D21" s="172"/>
      <c r="E21" s="172"/>
      <c r="F21" s="172"/>
      <c r="G21" s="172"/>
      <c r="H21" s="173"/>
    </row>
    <row r="22" spans="1:8" ht="24.75" customHeight="1">
      <c r="A22" s="19" t="s">
        <v>64</v>
      </c>
      <c r="B22" s="183" t="s">
        <v>84</v>
      </c>
      <c r="C22" s="184"/>
      <c r="D22" s="184"/>
      <c r="E22" s="184"/>
      <c r="F22" s="184"/>
      <c r="G22" s="184"/>
      <c r="H22" s="185"/>
    </row>
    <row r="23" spans="1:8" ht="27" customHeight="1">
      <c r="A23" s="14" t="s">
        <v>65</v>
      </c>
      <c r="B23" s="190" t="s">
        <v>12</v>
      </c>
      <c r="C23" s="190"/>
      <c r="D23" s="190"/>
      <c r="E23" s="190"/>
      <c r="F23" s="190"/>
      <c r="G23" s="190"/>
      <c r="H23" s="190"/>
    </row>
    <row r="24" spans="1:8" ht="27" customHeight="1">
      <c r="A24" s="7" t="s">
        <v>66</v>
      </c>
      <c r="B24" s="191" t="s">
        <v>13</v>
      </c>
      <c r="C24" s="192"/>
      <c r="D24" s="192"/>
      <c r="E24" s="192"/>
      <c r="F24" s="192"/>
      <c r="G24" s="192"/>
      <c r="H24" s="193"/>
    </row>
    <row r="25" spans="1:8" ht="27" customHeight="1">
      <c r="A25" s="7" t="s">
        <v>67</v>
      </c>
      <c r="B25" s="189" t="s">
        <v>14</v>
      </c>
      <c r="C25" s="189"/>
      <c r="D25" s="189"/>
      <c r="E25" s="189"/>
      <c r="F25" s="189"/>
      <c r="G25" s="189"/>
      <c r="H25" s="189"/>
    </row>
    <row r="26" spans="1:8" ht="27" customHeight="1">
      <c r="A26" s="7" t="s">
        <v>68</v>
      </c>
      <c r="B26" s="194" t="s">
        <v>15</v>
      </c>
      <c r="C26" s="189"/>
      <c r="D26" s="189"/>
      <c r="E26" s="189"/>
      <c r="F26" s="189"/>
      <c r="G26" s="189"/>
      <c r="H26" s="189"/>
    </row>
    <row r="27" spans="1:8" ht="41.25" customHeight="1">
      <c r="A27" s="14" t="s">
        <v>69</v>
      </c>
      <c r="B27" s="194" t="s">
        <v>72</v>
      </c>
      <c r="C27" s="189"/>
      <c r="D27" s="189"/>
      <c r="E27" s="189"/>
      <c r="F27" s="189"/>
      <c r="G27" s="189"/>
      <c r="H27" s="189"/>
    </row>
    <row r="28" spans="1:8" ht="27" customHeight="1">
      <c r="A28" s="14" t="s">
        <v>70</v>
      </c>
      <c r="B28" s="194" t="s">
        <v>15</v>
      </c>
      <c r="C28" s="189"/>
      <c r="D28" s="189"/>
      <c r="E28" s="189"/>
      <c r="F28" s="189"/>
      <c r="G28" s="189"/>
      <c r="H28" s="189"/>
    </row>
    <row r="29" spans="1:8" ht="27" customHeight="1">
      <c r="A29" s="14" t="s">
        <v>71</v>
      </c>
      <c r="B29" s="189" t="s">
        <v>73</v>
      </c>
      <c r="C29" s="189"/>
      <c r="D29" s="189"/>
      <c r="E29" s="189"/>
      <c r="F29" s="189"/>
      <c r="G29" s="189"/>
      <c r="H29" s="189"/>
    </row>
    <row r="30" spans="1:8" ht="27" customHeight="1">
      <c r="A30" s="14" t="s">
        <v>75</v>
      </c>
      <c r="B30" s="189" t="s">
        <v>74</v>
      </c>
      <c r="C30" s="189"/>
      <c r="D30" s="189"/>
      <c r="E30" s="189"/>
      <c r="F30" s="189"/>
      <c r="G30" s="189"/>
      <c r="H30" s="189"/>
    </row>
  </sheetData>
  <sheetProtection/>
  <mergeCells count="28">
    <mergeCell ref="B22:H22"/>
    <mergeCell ref="B9:H9"/>
    <mergeCell ref="B29:H29"/>
    <mergeCell ref="B30:H30"/>
    <mergeCell ref="B23:H23"/>
    <mergeCell ref="B24:H24"/>
    <mergeCell ref="B25:H25"/>
    <mergeCell ref="B26:H26"/>
    <mergeCell ref="B27:H27"/>
    <mergeCell ref="B28:H28"/>
    <mergeCell ref="B21:H21"/>
    <mergeCell ref="B7:H7"/>
    <mergeCell ref="B8:H8"/>
    <mergeCell ref="B10:H10"/>
    <mergeCell ref="B11:H11"/>
    <mergeCell ref="B12:H12"/>
    <mergeCell ref="B13:H13"/>
    <mergeCell ref="B14:H14"/>
    <mergeCell ref="B15:H15"/>
    <mergeCell ref="B16:H16"/>
    <mergeCell ref="A19:H19"/>
    <mergeCell ref="A20:H20"/>
    <mergeCell ref="B6:H6"/>
    <mergeCell ref="A1:A3"/>
    <mergeCell ref="B1:H2"/>
    <mergeCell ref="C3:E3"/>
    <mergeCell ref="F3:H3"/>
    <mergeCell ref="A5:H5"/>
  </mergeCells>
  <hyperlinks>
    <hyperlink ref="B26" r:id="rId1" display="Director@,  Subdirector de Calidad y asegurameinto, Subdirector de Salud Publica, Secretaria General, Jefe Oficina Asesora de Planeación, Jefe Oficina Asesora Juridica, Jefe Oficina de control Interno"/>
    <hyperlink ref="B27"/>
    <hyperlink ref="B28" r:id="rId2" display="Director@,  Subdirector de Calidad y asegurameinto, Subdirector de Salud Publica, Secretaria General, Jefe Oficina Asesora de Planeación, Jefe Oficina Asesora Juridica, Jefe Oficina de control Interno"/>
  </hyperlinks>
  <printOptions/>
  <pageMargins left="0.7" right="0.7" top="0.75" bottom="0.75" header="0.3" footer="0.3"/>
  <pageSetup horizontalDpi="300" verticalDpi="300" orientation="portrait" r:id="rId4"/>
  <drawing r:id="rId3"/>
</worksheet>
</file>

<file path=xl/worksheets/sheet10.xml><?xml version="1.0" encoding="utf-8"?>
<worksheet xmlns="http://schemas.openxmlformats.org/spreadsheetml/2006/main" xmlns:r="http://schemas.openxmlformats.org/officeDocument/2006/relationships">
  <dimension ref="A1:V9"/>
  <sheetViews>
    <sheetView zoomScale="80" zoomScaleNormal="80" zoomScalePageLayoutView="0" workbookViewId="0" topLeftCell="A4">
      <selection activeCell="A7" sqref="A7:A8"/>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29.281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240</v>
      </c>
      <c r="B2" s="259"/>
      <c r="C2" s="259"/>
      <c r="D2" s="259"/>
      <c r="E2" s="259"/>
      <c r="F2" s="259"/>
      <c r="G2" s="259"/>
      <c r="H2" s="259"/>
      <c r="I2" s="259"/>
      <c r="J2" s="259"/>
      <c r="K2" s="259"/>
      <c r="L2" s="259"/>
      <c r="M2" s="259"/>
      <c r="N2" s="259"/>
      <c r="O2" s="259"/>
      <c r="P2" s="259"/>
      <c r="Q2" s="259"/>
      <c r="R2" s="259"/>
      <c r="S2" s="259"/>
      <c r="T2" s="259"/>
      <c r="U2" s="259"/>
      <c r="V2" s="259"/>
    </row>
    <row r="3" spans="1:22" ht="63" customHeight="1">
      <c r="A3" s="251" t="s">
        <v>318</v>
      </c>
      <c r="B3" s="252"/>
      <c r="C3" s="252"/>
      <c r="D3" s="253"/>
      <c r="E3" s="254" t="s">
        <v>319</v>
      </c>
      <c r="F3" s="255"/>
      <c r="G3" s="255"/>
      <c r="H3" s="255"/>
      <c r="I3" s="255"/>
      <c r="J3" s="255"/>
      <c r="K3" s="255"/>
      <c r="L3" s="255"/>
      <c r="M3" s="256"/>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147" customHeight="1">
      <c r="A7" s="122">
        <v>22</v>
      </c>
      <c r="B7" s="42" t="s">
        <v>320</v>
      </c>
      <c r="C7" s="43" t="s">
        <v>189</v>
      </c>
      <c r="D7" s="42" t="s">
        <v>321</v>
      </c>
      <c r="E7" s="42" t="s">
        <v>322</v>
      </c>
      <c r="F7" s="44">
        <v>3</v>
      </c>
      <c r="G7" s="44">
        <v>20</v>
      </c>
      <c r="H7" s="45" t="str">
        <f>+IF((F7*G7)&lt;=10,"Baja",IF(AND((F7*G7)&gt;=15,(F7*G7)&lt;=25),"Moderada",IF(AND((F7*G7)&gt;=30,(F7*G7)&lt;=50),"Alta",IF(AND((F7*G7)&gt;=60,(F7*G7)&lt;=100),"Extrema","N/A"))))</f>
        <v>Extrema</v>
      </c>
      <c r="I7" s="120" t="s">
        <v>323</v>
      </c>
      <c r="J7" s="44">
        <v>3</v>
      </c>
      <c r="K7" s="44">
        <v>20</v>
      </c>
      <c r="L7" s="45">
        <f>J7*K7</f>
        <v>60</v>
      </c>
      <c r="M7" s="45" t="str">
        <f>+IF((J7*K7)&lt;=10,"Baja",IF(AND((J7*K7)&gt;=15,(J7*K7)&lt;=25),"Moderada",IF(AND((J7*K7)&gt;=30,(J7*K7)&lt;=50),"Alta",IF(AND((J7*K7)&gt;=60,(J7*K7)&lt;=100),"Extrema","N/A"))))</f>
        <v>Extrema</v>
      </c>
      <c r="N7" s="46" t="str">
        <f>IF(L7&gt;=60,"Eliminación - Mitigación de la probabilidad",IF(L7&gt;=30,"Mitigación de la probabilidad - Mitigación de las consecuencias",IF(L7&gt;=15,"Asumir – Compartir o Transferir)",IF(L7&gt;=5,"Asumir","no valido"))))</f>
        <v>Eliminación - Mitigación de la probabilidad</v>
      </c>
      <c r="O7" s="121" t="s">
        <v>324</v>
      </c>
      <c r="P7" s="70" t="s">
        <v>325</v>
      </c>
      <c r="Q7" s="42" t="s">
        <v>326</v>
      </c>
      <c r="R7" s="49"/>
      <c r="S7" s="42"/>
      <c r="T7" s="50"/>
      <c r="U7" s="42"/>
      <c r="V7" s="42"/>
    </row>
    <row r="8" spans="1:22" ht="270" customHeight="1">
      <c r="A8" s="123">
        <v>23</v>
      </c>
      <c r="B8" s="42" t="s">
        <v>327</v>
      </c>
      <c r="C8" s="43" t="s">
        <v>157</v>
      </c>
      <c r="D8" s="42" t="s">
        <v>328</v>
      </c>
      <c r="E8" s="51" t="s">
        <v>329</v>
      </c>
      <c r="F8" s="44">
        <v>2</v>
      </c>
      <c r="G8" s="44">
        <v>10</v>
      </c>
      <c r="H8" s="45" t="str">
        <f>+IF((F8*G8)&lt;=10,"Baja",IF(AND((F8*G8)&gt;=15,(F8*G8)&lt;=25),"Moderada",IF(AND((F8*G8)&gt;=30,(F8*G8)&lt;=50),"Alta",IF(AND((F8*G8)&gt;=60,(F8*G8)&lt;=100),"Extrema","N/A"))))</f>
        <v>Moderada</v>
      </c>
      <c r="I8" s="67" t="s">
        <v>330</v>
      </c>
      <c r="J8" s="44">
        <v>1</v>
      </c>
      <c r="K8" s="44">
        <v>10</v>
      </c>
      <c r="L8" s="45">
        <f>J8*K8</f>
        <v>10</v>
      </c>
      <c r="M8" s="45" t="str">
        <f>+IF((J8*K8)&lt;=10,"Baja",IF(AND((J8*K8)&gt;=15,(J8*K8)&lt;=25),"Moderada",IF(AND((J8*K8)&gt;=30,(J8*K8)&lt;=50),"Alta",IF(AND((J8*K8)&gt;=60,(J8*K8)&lt;=100),"Extrema","N/A"))))</f>
        <v>Baja</v>
      </c>
      <c r="N8" s="46" t="str">
        <f>IF(L8&gt;=60,"Eliminación - Mitigación de la probabilidad",IF(L8&gt;=30,"Mitigación de la probabilidad - Mitigación de las consecuencias",IF(L8&gt;=15,"Asumir – Compartir o Transferir)",IF(L8&gt;=5,"Asumir","no valido"))))</f>
        <v>Asumir</v>
      </c>
      <c r="O8" s="69" t="s">
        <v>331</v>
      </c>
      <c r="P8" s="70" t="s">
        <v>325</v>
      </c>
      <c r="Q8" s="42" t="s">
        <v>326</v>
      </c>
      <c r="R8" s="49"/>
      <c r="S8" s="42"/>
      <c r="T8" s="50"/>
      <c r="U8" s="42"/>
      <c r="V8" s="42"/>
    </row>
    <row r="9" ht="15.75">
      <c r="I9" s="67"/>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8"/>
  <sheetViews>
    <sheetView zoomScale="80" zoomScaleNormal="80" zoomScalePageLayoutView="0" workbookViewId="0" topLeftCell="A7">
      <selection activeCell="D8" sqref="D8"/>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2.00390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240</v>
      </c>
      <c r="B2" s="259"/>
      <c r="C2" s="259"/>
      <c r="D2" s="259"/>
      <c r="E2" s="259"/>
      <c r="F2" s="259"/>
      <c r="G2" s="259"/>
      <c r="H2" s="259"/>
      <c r="I2" s="259"/>
      <c r="J2" s="259"/>
      <c r="K2" s="259"/>
      <c r="L2" s="259"/>
      <c r="M2" s="259"/>
      <c r="N2" s="259"/>
      <c r="O2" s="259"/>
      <c r="P2" s="259"/>
      <c r="Q2" s="259"/>
      <c r="R2" s="259"/>
      <c r="S2" s="259"/>
      <c r="T2" s="259"/>
      <c r="U2" s="259"/>
      <c r="V2" s="259"/>
    </row>
    <row r="3" spans="1:22" ht="48" customHeight="1">
      <c r="A3" s="251" t="s">
        <v>290</v>
      </c>
      <c r="B3" s="252"/>
      <c r="C3" s="252"/>
      <c r="D3" s="253"/>
      <c r="E3" s="261" t="s">
        <v>291</v>
      </c>
      <c r="F3" s="262"/>
      <c r="G3" s="262"/>
      <c r="H3" s="262"/>
      <c r="I3" s="262"/>
      <c r="J3" s="262"/>
      <c r="K3" s="262"/>
      <c r="L3" s="262"/>
      <c r="M3" s="263"/>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19.75" customHeight="1">
      <c r="A7" s="56">
        <v>24</v>
      </c>
      <c r="B7" s="42" t="str">
        <f>'[9]EJERCICIO 2'!C4</f>
        <v>Débil articulación de los actores internos responsables de la ejecución del  proceso de Asistencia Técnica ASISTENCIA TECNICA </v>
      </c>
      <c r="C7" s="43" t="s">
        <v>157</v>
      </c>
      <c r="D7" s="42" t="str">
        <f>'[9]EJERCICIO 3'!D6</f>
        <v>1. Debilidad para trabajar en equipo
2. Egoísmo
3. Falta de compromiso 
4. Desconocimiento de lineamientos afines entre las dimensiones
5. Falta de optimización de tiempo y recursos
6. Falta de articulación presupuestal
7. Falta de articulación con actore</v>
      </c>
      <c r="E7" s="42" t="str">
        <f>'[9]EJERCICIO 3'!E6</f>
        <v>1. Pérdida de recursos
2. Pérdida de interés, tiempo y recursos por parte de los actores
3. Inadecuada coordinación de planeación
4. Bajo impacto de los resultados de la asistencia técnica</v>
      </c>
      <c r="F7" s="44">
        <v>5</v>
      </c>
      <c r="G7" s="44">
        <v>10</v>
      </c>
      <c r="H7" s="45" t="str">
        <f>+IF((F7*G7)&lt;=10,"Baja",IF(AND((F7*G7)&gt;=15,(F7*G7)&lt;=25),"Moderada",IF(AND((F7*G7)&gt;=30,(F7*G7)&lt;=50),"Alta",IF(AND((F7*G7)&gt;=60,(F7*G7)&lt;=100),"Extrema","N/A"))))</f>
        <v>Alta</v>
      </c>
      <c r="I7" s="42" t="s">
        <v>292</v>
      </c>
      <c r="J7" s="114">
        <v>5</v>
      </c>
      <c r="K7" s="114">
        <v>5</v>
      </c>
      <c r="L7" s="45">
        <f>J7*K7</f>
        <v>25</v>
      </c>
      <c r="M7" s="45"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61" t="s">
        <v>293</v>
      </c>
      <c r="P7" s="61" t="s">
        <v>294</v>
      </c>
      <c r="Q7" s="55" t="s">
        <v>232</v>
      </c>
      <c r="R7" s="62"/>
      <c r="S7" s="55"/>
      <c r="T7" s="63"/>
      <c r="U7" s="55"/>
      <c r="V7" s="55"/>
    </row>
    <row r="8" spans="1:22" ht="270" customHeight="1">
      <c r="A8" s="124">
        <v>25</v>
      </c>
      <c r="B8" s="42" t="str">
        <f>'[9]EJERCICIO 2'!C5</f>
        <v>Uso de pedagogía con metodología no efectiva para la transferencia del conocimiento ASISTENCIA TECNICA</v>
      </c>
      <c r="C8" s="43" t="s">
        <v>157</v>
      </c>
      <c r="D8" s="42" t="str">
        <f>'[9]EJERCICIO 3'!D7</f>
        <v>1. Falta de formación
2. Falta de compromiso institucional
3. Falta de inducción en el quehacer
4. Débil supervisión</v>
      </c>
      <c r="E8" s="51" t="s">
        <v>295</v>
      </c>
      <c r="F8" s="44">
        <v>5</v>
      </c>
      <c r="G8" s="44">
        <v>10</v>
      </c>
      <c r="H8" s="45" t="str">
        <f>+IF((F8*G8)&lt;=10,"Baja",IF(AND((F8*G8)&gt;=15,(F8*G8)&lt;=25),"Moderada",IF(AND((F8*G8)&gt;=30,(F8*G8)&lt;=50),"Alta",IF(AND((F8*G8)&gt;=60,(F8*G8)&lt;=100),"Extrema","N/A"))))</f>
        <v>Alta</v>
      </c>
      <c r="I8" s="42" t="s">
        <v>296</v>
      </c>
      <c r="J8" s="44">
        <v>4</v>
      </c>
      <c r="K8" s="44">
        <v>10</v>
      </c>
      <c r="L8" s="45">
        <f>J8*K8</f>
        <v>40</v>
      </c>
      <c r="M8" s="45" t="str">
        <f>+IF((J8*K8)&lt;=10,"Baja",IF(AND((J8*K8)&gt;=15,(J8*K8)&lt;=25),"Moderada",IF(AND((J8*K8)&gt;=30,(J8*K8)&lt;=50),"Alta",IF(AND((J8*K8)&gt;=60,(J8*K8)&lt;=100),"Extrema","N/A"))))</f>
        <v>Alta</v>
      </c>
      <c r="N8" s="46" t="str">
        <f>IF(L8&gt;=60,"Eliminación - Mitigación de la probabilidad",IF(L8&gt;=30,"Mitigación de la probabilidad - Mitigación de las consecuencias",IF(L8&gt;=15,"Asumir – Compartir o Transferir)",IF(L8&gt;=5,"Asumir","no valido"))))</f>
        <v>Mitigación de la probabilidad - Mitigación de las consecuencias</v>
      </c>
      <c r="O8" s="115" t="s">
        <v>297</v>
      </c>
      <c r="P8" s="61" t="s">
        <v>298</v>
      </c>
      <c r="Q8" s="116" t="s">
        <v>232</v>
      </c>
      <c r="R8" s="117"/>
      <c r="S8" s="116"/>
      <c r="T8" s="118"/>
      <c r="U8" s="116"/>
      <c r="V8" s="116"/>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12"/>
  <sheetViews>
    <sheetView zoomScale="80" zoomScaleNormal="80" zoomScalePageLayoutView="0" workbookViewId="0" topLeftCell="A12">
      <selection activeCell="C12" sqref="C12"/>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25.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7.5742187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240</v>
      </c>
      <c r="B2" s="259"/>
      <c r="C2" s="259"/>
      <c r="D2" s="259"/>
      <c r="E2" s="259"/>
      <c r="F2" s="259"/>
      <c r="G2" s="259"/>
      <c r="H2" s="259"/>
      <c r="I2" s="259"/>
      <c r="J2" s="259"/>
      <c r="K2" s="259"/>
      <c r="L2" s="259"/>
      <c r="M2" s="259"/>
      <c r="N2" s="259"/>
      <c r="O2" s="259"/>
      <c r="P2" s="259"/>
      <c r="Q2" s="259"/>
      <c r="R2" s="259"/>
      <c r="S2" s="259"/>
      <c r="T2" s="259"/>
      <c r="U2" s="259"/>
      <c r="V2" s="259"/>
    </row>
    <row r="3" spans="1:22" ht="48" customHeight="1">
      <c r="A3" s="251" t="s">
        <v>250</v>
      </c>
      <c r="B3" s="252"/>
      <c r="C3" s="252"/>
      <c r="D3" s="253"/>
      <c r="E3" s="254" t="s">
        <v>251</v>
      </c>
      <c r="F3" s="257"/>
      <c r="G3" s="257"/>
      <c r="H3" s="257"/>
      <c r="I3" s="257"/>
      <c r="J3" s="257"/>
      <c r="K3" s="257"/>
      <c r="L3" s="257"/>
      <c r="M3" s="258"/>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408.75" customHeight="1">
      <c r="A7" s="53">
        <v>26</v>
      </c>
      <c r="B7" s="42" t="s">
        <v>252</v>
      </c>
      <c r="C7" s="43" t="s">
        <v>157</v>
      </c>
      <c r="D7" s="60" t="s">
        <v>253</v>
      </c>
      <c r="E7" s="42" t="s">
        <v>254</v>
      </c>
      <c r="F7" s="44">
        <v>3</v>
      </c>
      <c r="G7" s="44">
        <v>20</v>
      </c>
      <c r="H7" s="45" t="str">
        <f aca="true" t="shared" si="0" ref="H7:H12">+IF((F7*G7)&lt;=10,"Baja",IF(AND((F7*G7)&gt;=15,(F7*G7)&lt;=25),"Moderada",IF(AND((F7*G7)&gt;=30,(F7*G7)&lt;=50),"Alta",IF(AND((F7*G7)&gt;=60,(F7*G7)&lt;=100),"Extrema","N/A"))))</f>
        <v>Extrema</v>
      </c>
      <c r="I7" s="42" t="s">
        <v>255</v>
      </c>
      <c r="J7" s="44">
        <v>1</v>
      </c>
      <c r="K7" s="44">
        <v>20</v>
      </c>
      <c r="L7" s="45">
        <f aca="true" t="shared" si="1" ref="L7:L12">J7*K7</f>
        <v>20</v>
      </c>
      <c r="M7" s="45" t="str">
        <f aca="true" t="shared" si="2" ref="M7:M12">+IF((J7*K7)&lt;=10,"Baja",IF(AND((J7*K7)&gt;=15,(J7*K7)&lt;=25),"Moderada",IF(AND((J7*K7)&gt;=30,(J7*K7)&lt;=50),"Alta",IF(AND((J7*K7)&gt;=60,(J7*K7)&lt;=100),"Extrema","N/A"))))</f>
        <v>Moderada</v>
      </c>
      <c r="N7" s="46" t="str">
        <f aca="true" t="shared" si="3" ref="N7:N12">IF(L7&gt;=60,"Eliminación - Mitigación de la probabilidad",IF(L7&gt;=30,"Mitigación de la probabilidad - Mitigación de las consecuencias",IF(L7&gt;=15,"Asumir – Compartir o Transferir)",IF(L7&gt;=5,"Asumir","no valido"))))</f>
        <v>Asumir – Compartir o Transferir)</v>
      </c>
      <c r="O7" s="69" t="s">
        <v>256</v>
      </c>
      <c r="P7" s="70" t="s">
        <v>257</v>
      </c>
      <c r="Q7" s="42" t="s">
        <v>258</v>
      </c>
      <c r="R7" s="49" t="s">
        <v>233</v>
      </c>
      <c r="S7" s="42"/>
      <c r="T7" s="50">
        <f>3/3</f>
        <v>1</v>
      </c>
      <c r="U7" s="42" t="s">
        <v>239</v>
      </c>
      <c r="V7" s="42" t="s">
        <v>236</v>
      </c>
    </row>
    <row r="8" spans="1:17" ht="316.5" customHeight="1">
      <c r="A8" s="52">
        <v>27</v>
      </c>
      <c r="B8" s="95" t="s">
        <v>259</v>
      </c>
      <c r="C8" s="96" t="s">
        <v>260</v>
      </c>
      <c r="D8" s="95" t="s">
        <v>261</v>
      </c>
      <c r="E8" s="95" t="s">
        <v>262</v>
      </c>
      <c r="F8" s="97">
        <v>3</v>
      </c>
      <c r="G8" s="98">
        <v>10</v>
      </c>
      <c r="H8" s="99" t="str">
        <f t="shared" si="0"/>
        <v>Alta</v>
      </c>
      <c r="I8" s="100" t="s">
        <v>263</v>
      </c>
      <c r="J8" s="97">
        <v>2</v>
      </c>
      <c r="K8" s="97">
        <v>10</v>
      </c>
      <c r="L8" s="99">
        <f t="shared" si="1"/>
        <v>20</v>
      </c>
      <c r="M8" s="99" t="str">
        <f t="shared" si="2"/>
        <v>Moderada</v>
      </c>
      <c r="N8" s="101" t="str">
        <f t="shared" si="3"/>
        <v>Asumir – Compartir o Transferir)</v>
      </c>
      <c r="O8" s="102" t="s">
        <v>264</v>
      </c>
      <c r="P8" s="103" t="s">
        <v>265</v>
      </c>
      <c r="Q8" s="104" t="s">
        <v>258</v>
      </c>
    </row>
    <row r="9" spans="1:22" ht="364.5" customHeight="1">
      <c r="A9" s="105">
        <v>28</v>
      </c>
      <c r="B9" s="106" t="s">
        <v>266</v>
      </c>
      <c r="C9" s="96" t="s">
        <v>260</v>
      </c>
      <c r="D9" s="100" t="s">
        <v>267</v>
      </c>
      <c r="E9" s="100" t="s">
        <v>268</v>
      </c>
      <c r="F9" s="97">
        <v>2</v>
      </c>
      <c r="G9" s="97">
        <v>20</v>
      </c>
      <c r="H9" s="99" t="str">
        <f t="shared" si="0"/>
        <v>Alta</v>
      </c>
      <c r="I9" s="100" t="s">
        <v>269</v>
      </c>
      <c r="J9" s="107">
        <v>1</v>
      </c>
      <c r="K9" s="97">
        <v>20</v>
      </c>
      <c r="L9" s="99">
        <f t="shared" si="1"/>
        <v>20</v>
      </c>
      <c r="M9" s="99" t="str">
        <f t="shared" si="2"/>
        <v>Moderada</v>
      </c>
      <c r="N9" s="101" t="str">
        <f t="shared" si="3"/>
        <v>Asumir – Compartir o Transferir)</v>
      </c>
      <c r="O9" s="106" t="s">
        <v>270</v>
      </c>
      <c r="P9" s="106" t="s">
        <v>271</v>
      </c>
      <c r="Q9" s="104" t="s">
        <v>258</v>
      </c>
      <c r="R9" s="108"/>
      <c r="S9" s="108"/>
      <c r="T9" s="108"/>
      <c r="U9" s="108"/>
      <c r="V9" s="108"/>
    </row>
    <row r="10" spans="1:22" ht="346.5">
      <c r="A10" s="105">
        <v>29</v>
      </c>
      <c r="B10" s="106" t="s">
        <v>272</v>
      </c>
      <c r="C10" s="96" t="s">
        <v>157</v>
      </c>
      <c r="D10" s="102" t="s">
        <v>273</v>
      </c>
      <c r="E10" s="100" t="s">
        <v>274</v>
      </c>
      <c r="F10" s="97">
        <v>5</v>
      </c>
      <c r="G10" s="97">
        <v>20</v>
      </c>
      <c r="H10" s="99" t="str">
        <f t="shared" si="0"/>
        <v>Extrema</v>
      </c>
      <c r="I10" s="106" t="s">
        <v>275</v>
      </c>
      <c r="J10" s="97">
        <v>3</v>
      </c>
      <c r="K10" s="97">
        <v>20</v>
      </c>
      <c r="L10" s="99">
        <f t="shared" si="1"/>
        <v>60</v>
      </c>
      <c r="M10" s="99" t="str">
        <f t="shared" si="2"/>
        <v>Extrema</v>
      </c>
      <c r="N10" s="101" t="str">
        <f t="shared" si="3"/>
        <v>Eliminación - Mitigación de la probabilidad</v>
      </c>
      <c r="O10" s="106" t="s">
        <v>276</v>
      </c>
      <c r="P10" s="106" t="s">
        <v>277</v>
      </c>
      <c r="Q10" s="104" t="s">
        <v>258</v>
      </c>
      <c r="R10" s="108"/>
      <c r="S10" s="108"/>
      <c r="T10" s="108"/>
      <c r="U10" s="108"/>
      <c r="V10" s="108"/>
    </row>
    <row r="11" spans="1:22" ht="341.25" customHeight="1">
      <c r="A11" s="71">
        <v>30</v>
      </c>
      <c r="B11" s="109" t="s">
        <v>278</v>
      </c>
      <c r="C11" s="71" t="s">
        <v>157</v>
      </c>
      <c r="D11" s="110" t="s">
        <v>279</v>
      </c>
      <c r="E11" s="109" t="s">
        <v>280</v>
      </c>
      <c r="F11" s="111">
        <v>2</v>
      </c>
      <c r="G11" s="111">
        <v>10</v>
      </c>
      <c r="H11" s="45" t="str">
        <f t="shared" si="0"/>
        <v>Moderada</v>
      </c>
      <c r="I11" s="110" t="s">
        <v>281</v>
      </c>
      <c r="J11" s="112">
        <v>1</v>
      </c>
      <c r="K11" s="112">
        <v>5</v>
      </c>
      <c r="L11" s="45">
        <f t="shared" si="1"/>
        <v>5</v>
      </c>
      <c r="M11" s="45" t="str">
        <f t="shared" si="2"/>
        <v>Baja</v>
      </c>
      <c r="N11" s="46" t="str">
        <f t="shared" si="3"/>
        <v>Asumir</v>
      </c>
      <c r="O11" s="109" t="s">
        <v>282</v>
      </c>
      <c r="P11" s="109" t="s">
        <v>283</v>
      </c>
      <c r="Q11" s="104" t="s">
        <v>258</v>
      </c>
      <c r="R11" s="113"/>
      <c r="S11" s="113"/>
      <c r="T11" s="113"/>
      <c r="U11" s="113"/>
      <c r="V11" s="113"/>
    </row>
    <row r="12" spans="1:22" ht="258" customHeight="1">
      <c r="A12" s="111">
        <v>31</v>
      </c>
      <c r="B12" s="109" t="s">
        <v>284</v>
      </c>
      <c r="C12" s="71" t="s">
        <v>157</v>
      </c>
      <c r="D12" s="110" t="s">
        <v>285</v>
      </c>
      <c r="E12" s="110" t="s">
        <v>286</v>
      </c>
      <c r="F12" s="111">
        <v>4</v>
      </c>
      <c r="G12" s="111">
        <v>5</v>
      </c>
      <c r="H12" s="45" t="str">
        <f t="shared" si="0"/>
        <v>Moderada</v>
      </c>
      <c r="I12" s="109" t="s">
        <v>287</v>
      </c>
      <c r="J12" s="111">
        <v>4</v>
      </c>
      <c r="K12" s="111">
        <v>5</v>
      </c>
      <c r="L12" s="45">
        <f t="shared" si="1"/>
        <v>20</v>
      </c>
      <c r="M12" s="45" t="str">
        <f t="shared" si="2"/>
        <v>Moderada</v>
      </c>
      <c r="N12" s="46" t="str">
        <f t="shared" si="3"/>
        <v>Asumir – Compartir o Transferir)</v>
      </c>
      <c r="O12" s="109" t="s">
        <v>288</v>
      </c>
      <c r="P12" s="109" t="s">
        <v>289</v>
      </c>
      <c r="Q12" s="104" t="s">
        <v>258</v>
      </c>
      <c r="R12" s="113"/>
      <c r="S12" s="113"/>
      <c r="T12" s="113"/>
      <c r="U12" s="113"/>
      <c r="V12" s="113"/>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12 H7:H12">
    <cfRule type="containsText" priority="5" dxfId="144" operator="containsText" stopIfTrue="1" text="Extrema">
      <formula>NOT(ISERROR(SEARCH("Extrema",H7)))</formula>
    </cfRule>
    <cfRule type="containsText" priority="6" dxfId="145" operator="containsText" stopIfTrue="1" text="Alta">
      <formula>NOT(ISERROR(SEARCH("Alta",H7)))</formula>
    </cfRule>
    <cfRule type="containsText" priority="7" dxfId="146" operator="containsText" stopIfTrue="1" text="Moderada">
      <formula>NOT(ISERROR(SEARCH("Moderada",H7)))</formula>
    </cfRule>
    <cfRule type="containsText" priority="8" dxfId="147" operator="containsText" stopIfTrue="1" text="Baja">
      <formula>NOT(ISERROR(SEARCH("Baja",H7)))</formula>
    </cfRule>
  </conditionalFormatting>
  <conditionalFormatting sqref="L7:L12">
    <cfRule type="containsText" priority="1" dxfId="148" operator="containsText" text="Extrema">
      <formula>NOT(ISERROR(SEARCH("Extrema",L7)))</formula>
    </cfRule>
    <cfRule type="containsText" priority="2" dxfId="149" operator="containsText" text="Alta">
      <formula>NOT(ISERROR(SEARCH("Alta",L7)))</formula>
    </cfRule>
    <cfRule type="containsText" priority="3" dxfId="150" operator="containsText" text="Moderada">
      <formula>NOT(ISERROR(SEARCH("Moderada",L7)))</formula>
    </cfRule>
    <cfRule type="containsText" priority="4" dxfId="151" operator="containsText" text="Baja">
      <formula>NOT(ISERROR(SEARCH("Baja",L7)))</formula>
    </cfRule>
  </conditionalFormatting>
  <dataValidations count="4">
    <dataValidation type="list" allowBlank="1" showInputMessage="1" showErrorMessage="1" sqref="R7">
      <formula1>"Materializado, No Materializado"</formula1>
    </dataValidation>
    <dataValidation type="list" allowBlank="1" showInputMessage="1" showErrorMessage="1" sqref="C7">
      <formula1>"Gestión, Corrupción,"</formula1>
    </dataValidation>
    <dataValidation type="list" allowBlank="1" showInputMessage="1" showErrorMessage="1" sqref="F7 J7">
      <formula1>"1,2,3,4,5"</formula1>
    </dataValidation>
    <dataValidation type="list" allowBlank="1" showInputMessage="1" showErrorMessage="1" sqref="G7:G8 K7">
      <formula1>"5,10,20"</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9"/>
  <sheetViews>
    <sheetView zoomScalePageLayoutView="0" workbookViewId="0" topLeftCell="A8">
      <selection activeCell="C8" sqref="C8"/>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2.00390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240</v>
      </c>
      <c r="B2" s="259"/>
      <c r="C2" s="259"/>
      <c r="D2" s="259"/>
      <c r="E2" s="259"/>
      <c r="F2" s="259"/>
      <c r="G2" s="259"/>
      <c r="H2" s="259"/>
      <c r="I2" s="259"/>
      <c r="J2" s="259"/>
      <c r="K2" s="259"/>
      <c r="L2" s="259"/>
      <c r="M2" s="259"/>
      <c r="N2" s="259"/>
      <c r="O2" s="259"/>
      <c r="P2" s="259"/>
      <c r="Q2" s="259"/>
      <c r="R2" s="259"/>
      <c r="S2" s="259"/>
      <c r="T2" s="259"/>
      <c r="U2" s="259"/>
      <c r="V2" s="259"/>
    </row>
    <row r="3" spans="1:22" ht="48" customHeight="1">
      <c r="A3" s="251" t="s">
        <v>241</v>
      </c>
      <c r="B3" s="252"/>
      <c r="C3" s="252"/>
      <c r="D3" s="253"/>
      <c r="E3" s="261" t="s">
        <v>242</v>
      </c>
      <c r="F3" s="262"/>
      <c r="G3" s="262"/>
      <c r="H3" s="262"/>
      <c r="I3" s="262"/>
      <c r="J3" s="262"/>
      <c r="K3" s="262"/>
      <c r="L3" s="262"/>
      <c r="M3" s="263"/>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19.75" customHeight="1">
      <c r="A7" s="42">
        <v>32</v>
      </c>
      <c r="B7" s="42" t="str">
        <f>'[8]EJERCICIO 2'!C4</f>
        <v>Incumplimiento de compromisos adquiridos en reuniones de
ARTICULACION INTERSECTORIAL</v>
      </c>
      <c r="C7" s="43" t="s">
        <v>157</v>
      </c>
      <c r="D7" s="42" t="str">
        <f>'[8]EJERCICIO 3'!D6</f>
        <v>1. Desconocimiento del proceso
2. Desconocimiento de los objetivos de la articulacion que se pretende ejecutar
3. Falta de seguimiento al cumplimiento de compromisos cuando el IDSN es participante
4. Delegación sin la debida anticipación y desconocimiento</v>
      </c>
      <c r="E7" s="42" t="str">
        <f>'[8]EJERCICIO 3'!E6</f>
        <v>1. No efectividad de la articulacion 
2. Incumplimiento de compromisos</v>
      </c>
      <c r="F7" s="44">
        <v>4</v>
      </c>
      <c r="G7" s="44">
        <v>10</v>
      </c>
      <c r="H7" s="45" t="str">
        <f>+IF((F7*G7)&lt;=10,"Baja",IF(AND((F7*G7)&gt;=15,(F7*G7)&lt;=25),"Moderada",IF(AND((F7*G7)&gt;=30,(F7*G7)&lt;=50),"Alta",IF(AND((F7*G7)&gt;=60,(F7*G7)&lt;=100),"Extrema","N/A"))))</f>
        <v>Alta</v>
      </c>
      <c r="I7" s="42" t="s">
        <v>243</v>
      </c>
      <c r="J7" s="44">
        <v>2</v>
      </c>
      <c r="K7" s="44">
        <v>10</v>
      </c>
      <c r="L7" s="45">
        <f>J7*K7</f>
        <v>20</v>
      </c>
      <c r="M7" s="45"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61" t="s">
        <v>244</v>
      </c>
      <c r="P7" s="61" t="s">
        <v>245</v>
      </c>
      <c r="Q7" s="55" t="s">
        <v>232</v>
      </c>
      <c r="R7" s="62"/>
      <c r="S7" s="55"/>
      <c r="T7" s="63"/>
      <c r="U7" s="55"/>
      <c r="V7" s="55"/>
    </row>
    <row r="8" spans="1:22" ht="219.75" customHeight="1">
      <c r="A8" s="82">
        <v>33</v>
      </c>
      <c r="B8" s="42" t="str">
        <f>'[8]EJERCICIO 2'!C5</f>
        <v>Ocultar o alterar la información considerada pública a la entidad y/o ciudadanía ARTICULACION INTERSECTORIAL</v>
      </c>
      <c r="C8" s="43" t="s">
        <v>189</v>
      </c>
      <c r="D8" s="42" t="str">
        <f>'[8]EJERCICIO 3'!D7</f>
        <v>1. Interés personal o para terceros a partir de la información que se maneja al interior del IDSN
2. Resultados deficientes en cuanto a los objetivos e indicadores definidos</v>
      </c>
      <c r="E8" s="42" t="str">
        <f>'[8]EJERCICIO 3'!E7</f>
        <v>1. Proceso disciplinarios, sancionatorios
2. Configuración de actos de corrupción 
3. Percepción negativa hacia la imagen institucional y pérdida de credibilidad</v>
      </c>
      <c r="F8" s="44">
        <v>3</v>
      </c>
      <c r="G8" s="44">
        <v>10</v>
      </c>
      <c r="H8" s="45" t="str">
        <f>+IF((F8*G8)&lt;=10,"Baja",IF(AND((F8*G8)&gt;=15,(F8*G8)&lt;=25),"Moderada",IF(AND((F8*G8)&gt;=30,(F8*G8)&lt;=50),"Alta",IF(AND((F8*G8)&gt;=60,(F8*G8)&lt;=100),"Extrema","N/A"))))</f>
        <v>Alta</v>
      </c>
      <c r="I8" s="42" t="s">
        <v>246</v>
      </c>
      <c r="J8" s="44">
        <v>1</v>
      </c>
      <c r="K8" s="44">
        <v>10</v>
      </c>
      <c r="L8" s="45">
        <f>J8*K8</f>
        <v>10</v>
      </c>
      <c r="M8" s="45" t="str">
        <f>+IF((J8*K8)&lt;=10,"Baja",IF(AND((J8*K8)&gt;=15,(J8*K8)&lt;=25),"Moderada",IF(AND((J8*K8)&gt;=30,(J8*K8)&lt;=50),"Alta",IF(AND((J8*K8)&gt;=60,(J8*K8)&lt;=100),"Extrema","N/A"))))</f>
        <v>Baja</v>
      </c>
      <c r="N8" s="46" t="str">
        <f>IF(L8&gt;=60,"Eliminación - Mitigación de la probabilidad",IF(L8&gt;=30,"Mitigación de la probabilidad - Mitigación de las consecuencias",IF(L8&gt;=15,"Asumir – Compartir o Transferir)",IF(L8&gt;=5,"Asumir","no valido"))))</f>
        <v>Asumir</v>
      </c>
      <c r="O8" s="61" t="s">
        <v>247</v>
      </c>
      <c r="P8" s="61" t="s">
        <v>245</v>
      </c>
      <c r="Q8" s="55" t="s">
        <v>232</v>
      </c>
      <c r="R8" s="62"/>
      <c r="S8" s="55"/>
      <c r="T8" s="63"/>
      <c r="U8" s="55"/>
      <c r="V8" s="55"/>
    </row>
    <row r="9" spans="1:22" ht="229.5" customHeight="1">
      <c r="A9" s="82">
        <v>34</v>
      </c>
      <c r="B9" s="42" t="str">
        <f>'[8]EJERCICIO 2'!C6</f>
        <v>Inasistencia de los responsables a las reuniones de articulación intersectorial ARTICULACION INTERSECTORIAL</v>
      </c>
      <c r="C9" s="43" t="s">
        <v>157</v>
      </c>
      <c r="D9" s="42" t="str">
        <f>'[8]EJERCICIO 3'!D8</f>
        <v>1. Desconocimiento por parte del funcionario de su delegacion o participacion en la reunion de articulacion 
2. Actividades imprevistas que se cruzan con actividades programadas.
3. Alta rotación de los delegados a las reuniones; sin capacidad de toma de </v>
      </c>
      <c r="E9" s="42" t="str">
        <f>'[8]EJERCICIO 3'!E8</f>
        <v>1. No efectividad de la articulacion 
2. Incumplimiento a las reuniones de articulacion
3. Perdida de la continuidad del proceso </v>
      </c>
      <c r="F9" s="44">
        <v>3</v>
      </c>
      <c r="G9" s="44">
        <v>10</v>
      </c>
      <c r="H9" s="45" t="str">
        <f>+IF((F9*G9)&lt;=10,"Baja",IF(AND((F9*G9)&gt;=15,(F9*G9)&lt;=25),"Moderada",IF(AND((F9*G9)&gt;=30,(F9*G9)&lt;=50),"Alta",IF(AND((F9*G9)&gt;=60,(F9*G9)&lt;=100),"Extrema","N/A"))))</f>
        <v>Alta</v>
      </c>
      <c r="I9" s="42" t="s">
        <v>248</v>
      </c>
      <c r="J9" s="44">
        <v>1</v>
      </c>
      <c r="K9" s="44">
        <v>10</v>
      </c>
      <c r="L9" s="45">
        <f>J9*K9</f>
        <v>10</v>
      </c>
      <c r="M9" s="45" t="str">
        <f>+IF((J9*K9)&lt;=10,"Baja",IF(AND((J9*K9)&gt;=15,(J9*K9)&lt;=25),"Moderada",IF(AND((J9*K9)&gt;=30,(J9*K9)&lt;=50),"Alta",IF(AND((J9*K9)&gt;=60,(J9*K9)&lt;=100),"Extrema","N/A"))))</f>
        <v>Baja</v>
      </c>
      <c r="N9" s="46" t="str">
        <f>IF(L9&gt;=60,"Eliminación - Mitigación de la probabilidad",IF(L9&gt;=30,"Mitigación de la probabilidad - Mitigación de las consecuencias",IF(L9&gt;=15,"Asumir – Compartir o Transferir)",IF(L9&gt;=5,"Asumir","no valido"))))</f>
        <v>Asumir</v>
      </c>
      <c r="O9" s="61" t="s">
        <v>249</v>
      </c>
      <c r="P9" s="61" t="s">
        <v>245</v>
      </c>
      <c r="Q9" s="55" t="s">
        <v>232</v>
      </c>
      <c r="R9" s="62"/>
      <c r="S9" s="55"/>
      <c r="T9" s="63"/>
      <c r="U9" s="55"/>
      <c r="V9" s="55"/>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7">
    <cfRule type="containsText" priority="25" dxfId="144" operator="containsText" stopIfTrue="1" text="Extrema">
      <formula>NOT(ISERROR(SEARCH("Extrema",M7)))</formula>
    </cfRule>
    <cfRule type="containsText" priority="26" dxfId="145" operator="containsText" stopIfTrue="1" text="Alta">
      <formula>NOT(ISERROR(SEARCH("Alta",M7)))</formula>
    </cfRule>
    <cfRule type="containsText" priority="27" dxfId="146" operator="containsText" stopIfTrue="1" text="Moderada">
      <formula>NOT(ISERROR(SEARCH("Moderada",M7)))</formula>
    </cfRule>
    <cfRule type="containsText" priority="28" dxfId="147" operator="containsText" stopIfTrue="1" text="Baja">
      <formula>NOT(ISERROR(SEARCH("Baja",M7)))</formula>
    </cfRule>
  </conditionalFormatting>
  <conditionalFormatting sqref="L7">
    <cfRule type="containsText" priority="21" dxfId="148" operator="containsText" text="Extrema">
      <formula>NOT(ISERROR(SEARCH("Extrema",L7)))</formula>
    </cfRule>
    <cfRule type="containsText" priority="22" dxfId="149" operator="containsText" text="Alta">
      <formula>NOT(ISERROR(SEARCH("Alta",L7)))</formula>
    </cfRule>
    <cfRule type="containsText" priority="23" dxfId="150" operator="containsText" text="Moderada">
      <formula>NOT(ISERROR(SEARCH("Moderada",L7)))</formula>
    </cfRule>
    <cfRule type="containsText" priority="24" dxfId="151" operator="containsText" text="Baja">
      <formula>NOT(ISERROR(SEARCH("Baja",L7)))</formula>
    </cfRule>
  </conditionalFormatting>
  <conditionalFormatting sqref="H7:H9">
    <cfRule type="containsText" priority="17" dxfId="144" operator="containsText" stopIfTrue="1" text="Extrema">
      <formula>NOT(ISERROR(SEARCH("Extrema",H7)))</formula>
    </cfRule>
    <cfRule type="containsText" priority="18" dxfId="145" operator="containsText" stopIfTrue="1" text="Alta">
      <formula>NOT(ISERROR(SEARCH("Alta",H7)))</formula>
    </cfRule>
    <cfRule type="containsText" priority="19" dxfId="146" operator="containsText" stopIfTrue="1" text="Moderada">
      <formula>NOT(ISERROR(SEARCH("Moderada",H7)))</formula>
    </cfRule>
    <cfRule type="containsText" priority="20" dxfId="147" operator="containsText" stopIfTrue="1" text="Baja">
      <formula>NOT(ISERROR(SEARCH("Baja",H7)))</formula>
    </cfRule>
  </conditionalFormatting>
  <conditionalFormatting sqref="M8:N8">
    <cfRule type="containsText" priority="13" dxfId="144" operator="containsText" stopIfTrue="1" text="Extrema">
      <formula>NOT(ISERROR(SEARCH("Extrema",M8)))</formula>
    </cfRule>
    <cfRule type="containsText" priority="14" dxfId="145" operator="containsText" stopIfTrue="1" text="Alta">
      <formula>NOT(ISERROR(SEARCH("Alta",M8)))</formula>
    </cfRule>
    <cfRule type="containsText" priority="15" dxfId="146" operator="containsText" stopIfTrue="1" text="Moderada">
      <formula>NOT(ISERROR(SEARCH("Moderada",M8)))</formula>
    </cfRule>
    <cfRule type="containsText" priority="16" dxfId="147" operator="containsText" stopIfTrue="1" text="Baja">
      <formula>NOT(ISERROR(SEARCH("Baja",M8)))</formula>
    </cfRule>
  </conditionalFormatting>
  <conditionalFormatting sqref="L8">
    <cfRule type="containsText" priority="9" dxfId="148" operator="containsText" text="Extrema">
      <formula>NOT(ISERROR(SEARCH("Extrema",L8)))</formula>
    </cfRule>
    <cfRule type="containsText" priority="10" dxfId="149" operator="containsText" text="Alta">
      <formula>NOT(ISERROR(SEARCH("Alta",L8)))</formula>
    </cfRule>
    <cfRule type="containsText" priority="11" dxfId="150" operator="containsText" text="Moderada">
      <formula>NOT(ISERROR(SEARCH("Moderada",L8)))</formula>
    </cfRule>
    <cfRule type="containsText" priority="12" dxfId="151" operator="containsText" text="Baja">
      <formula>NOT(ISERROR(SEARCH("Baja",L8)))</formula>
    </cfRule>
  </conditionalFormatting>
  <conditionalFormatting sqref="M9:N9">
    <cfRule type="containsText" priority="5" dxfId="144" operator="containsText" stopIfTrue="1" text="Extrema">
      <formula>NOT(ISERROR(SEARCH("Extrema",M9)))</formula>
    </cfRule>
    <cfRule type="containsText" priority="6" dxfId="145" operator="containsText" stopIfTrue="1" text="Alta">
      <formula>NOT(ISERROR(SEARCH("Alta",M9)))</formula>
    </cfRule>
    <cfRule type="containsText" priority="7" dxfId="146" operator="containsText" stopIfTrue="1" text="Moderada">
      <formula>NOT(ISERROR(SEARCH("Moderada",M9)))</formula>
    </cfRule>
    <cfRule type="containsText" priority="8" dxfId="147" operator="containsText" stopIfTrue="1" text="Baja">
      <formula>NOT(ISERROR(SEARCH("Baja",M9)))</formula>
    </cfRule>
  </conditionalFormatting>
  <conditionalFormatting sqref="L9">
    <cfRule type="containsText" priority="1" dxfId="148" operator="containsText" text="Extrema">
      <formula>NOT(ISERROR(SEARCH("Extrema",L9)))</formula>
    </cfRule>
    <cfRule type="containsText" priority="2" dxfId="149" operator="containsText" text="Alta">
      <formula>NOT(ISERROR(SEARCH("Alta",L9)))</formula>
    </cfRule>
    <cfRule type="containsText" priority="3" dxfId="150" operator="containsText" text="Moderada">
      <formula>NOT(ISERROR(SEARCH("Moderada",L9)))</formula>
    </cfRule>
    <cfRule type="containsText" priority="4" dxfId="151" operator="containsText" text="Baja">
      <formula>NOT(ISERROR(SEARCH("Baja",L9)))</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9"/>
  <sheetViews>
    <sheetView zoomScalePageLayoutView="0" workbookViewId="0" topLeftCell="L3">
      <selection activeCell="P7" sqref="P7"/>
    </sheetView>
  </sheetViews>
  <sheetFormatPr defaultColWidth="11.421875" defaultRowHeight="15"/>
  <cols>
    <col min="1" max="1" width="7.140625" style="53"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63.8515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0" t="s">
        <v>127</v>
      </c>
      <c r="B2" s="250"/>
      <c r="C2" s="250"/>
      <c r="D2" s="250"/>
      <c r="E2" s="250"/>
      <c r="F2" s="250"/>
      <c r="G2" s="250"/>
      <c r="H2" s="250"/>
      <c r="I2" s="250"/>
      <c r="J2" s="250"/>
      <c r="K2" s="250"/>
      <c r="L2" s="250"/>
      <c r="M2" s="250"/>
      <c r="N2" s="250"/>
      <c r="O2" s="250"/>
      <c r="P2" s="250"/>
      <c r="Q2" s="250"/>
      <c r="R2" s="250"/>
      <c r="S2" s="250"/>
      <c r="T2" s="250"/>
      <c r="U2" s="250"/>
      <c r="V2" s="250"/>
    </row>
    <row r="3" spans="1:22" ht="48" customHeight="1">
      <c r="A3" s="251" t="s">
        <v>309</v>
      </c>
      <c r="B3" s="252"/>
      <c r="C3" s="252"/>
      <c r="D3" s="253"/>
      <c r="E3" s="251" t="s">
        <v>310</v>
      </c>
      <c r="F3" s="255"/>
      <c r="G3" s="255"/>
      <c r="H3" s="255"/>
      <c r="I3" s="255"/>
      <c r="J3" s="255"/>
      <c r="K3" s="255"/>
      <c r="L3" s="255"/>
      <c r="M3" s="256"/>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40"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40"/>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04" customHeight="1">
      <c r="A7" s="43">
        <v>35</v>
      </c>
      <c r="B7" s="42" t="str">
        <f>'[11]EJERCICIO 2'!C4</f>
        <v>Fallos, alteraciones o pérdidas de información de las diferentes plataformas tecnológicas    (PLANIFICACION  Y DESARROLLO  DEL STS)</v>
      </c>
      <c r="C7" s="43" t="s">
        <v>157</v>
      </c>
      <c r="D7" s="42" t="str">
        <f>'[11]EJERCICIO 3'!D6</f>
        <v>1. Falta de un diagnóstico del Sistema de TIC institucional.  
2. Necidad de estructura un Plan de TIC institucional
3. Incorporar el IDSN al Programa GEL
4. Inexistencia de una estructura organizacional que soporte las TICs
5. Insuficiencia de recurso hu</v>
      </c>
      <c r="E7" s="42" t="str">
        <f>'[11]EJERCICIO 3'!E6</f>
        <v>1. Deficiencia en la prestación de servicios tecnológicos 
2. Pérdida de información que impide la trazabilidad de las gestiones institucionales
3. Riesgo de sanciones disciplinarias
4. Aislamiento virtual frente al Gobierno Digital, antes Gobierno en Lín</v>
      </c>
      <c r="F7" s="44">
        <v>4</v>
      </c>
      <c r="G7" s="44">
        <v>10</v>
      </c>
      <c r="H7" s="45" t="str">
        <f>+IF((F7*G7)&lt;=10,"Baja",IF(AND((F7*G7)&gt;=15,(F7*G7)&lt;=25),"Moderada",IF(AND((F7*G7)&gt;=30,(F7*G7)&lt;=50),"Alta",IF(AND((F7*G7)&gt;=60,(F7*G7)&lt;=100),"Extrema","N/A"))))</f>
        <v>Alta</v>
      </c>
      <c r="I7" s="42" t="s">
        <v>158</v>
      </c>
      <c r="J7" s="44">
        <v>4</v>
      </c>
      <c r="K7" s="44">
        <v>10</v>
      </c>
      <c r="L7" s="45">
        <f>J7*K7</f>
        <v>40</v>
      </c>
      <c r="M7" s="45" t="str">
        <f>+IF((J7*K7)&lt;=10,"Baja",IF(AND((J7*K7)&gt;=15,(J7*K7)&lt;=25),"Moderada",IF(AND((J7*K7)&gt;=30,(J7*K7)&lt;=50),"Alta",IF(AND((J7*K7)&gt;=60,(J7*K7)&lt;=100),"Extrema","N/A"))))</f>
        <v>Alta</v>
      </c>
      <c r="N7" s="46" t="str">
        <f>IF(L7&gt;=60,"Eliminación - Mitigación de la probabilidad",IF(L7&gt;=30,"Mitigación de la probabilidad - Mitigación de las consecuencias",IF(L7&gt;=15,"Asumir – Compartir o Transferir)",IF(L7&gt;=5,"Asumir","no valido"))))</f>
        <v>Mitigación de la probabilidad - Mitigación de las consecuencias</v>
      </c>
      <c r="O7" s="281" t="s">
        <v>405</v>
      </c>
      <c r="P7" s="70" t="s">
        <v>311</v>
      </c>
      <c r="Q7" s="42" t="s">
        <v>232</v>
      </c>
      <c r="R7" s="49" t="s">
        <v>233</v>
      </c>
      <c r="S7" s="42" t="s">
        <v>234</v>
      </c>
      <c r="T7" s="50">
        <f>5/5</f>
        <v>1</v>
      </c>
      <c r="U7" s="42" t="s">
        <v>235</v>
      </c>
      <c r="V7" s="42" t="s">
        <v>236</v>
      </c>
    </row>
    <row r="8" spans="1:22" ht="228" customHeight="1">
      <c r="A8" s="53">
        <v>36</v>
      </c>
      <c r="B8" s="42" t="str">
        <f>'[11]EJERCICIO 2'!C5</f>
        <v>Inadecuada formulación de los proyectos  de inversión  en infraestructura y dotación hospitalaria
 Proyectos  - (PLANIFICACION  Y DESARROLLO DEL STS )</v>
      </c>
      <c r="C8" s="43" t="s">
        <v>157</v>
      </c>
      <c r="D8" s="42" t="str">
        <f>'[11]EJERCICIO 3'!D7</f>
        <v>1. Bajas capacidades en formulación de los proyectos por parte del actor.
2.  Baja participación de los actores en la asistencia técnica brindada por el IDSN.
3. Inadecuada delegaciòn de talento humano para la presentación del proyecto por parte del munic</v>
      </c>
      <c r="E8" s="51" t="str">
        <f>'[11]EJERCICIO 3'!E7</f>
        <v>1. Pérdida de recursos financieros y detrimento patrimonial.
2. Riesgo de sanciones Disciplinarias, Fiscales, Penales.
3. Deterioro de la imagen institucional
4. Dificultades para acceder a la prestación de los servicios de salud para la población que req</v>
      </c>
      <c r="F8" s="44">
        <v>4</v>
      </c>
      <c r="G8" s="44">
        <v>5</v>
      </c>
      <c r="H8" s="45" t="str">
        <f>+IF((F8*G8)&lt;=10,"Baja",IF(AND((F8*G8)&gt;=15,(F8*G8)&lt;=25),"Moderada",IF(AND((F8*G8)&gt;=30,(F8*G8)&lt;=50),"Alta",IF(AND((F8*G8)&gt;=60,(F8*G8)&lt;=100),"Extrema","N/A"))))</f>
        <v>Moderada</v>
      </c>
      <c r="I8" s="42" t="s">
        <v>161</v>
      </c>
      <c r="J8" s="44">
        <v>3</v>
      </c>
      <c r="K8" s="44">
        <v>5</v>
      </c>
      <c r="L8" s="45">
        <f>J8*K8</f>
        <v>15</v>
      </c>
      <c r="M8" s="45" t="str">
        <f>+IF((J8*K8)&lt;=10,"Baja",IF(AND((J8*K8)&gt;=15,(J8*K8)&lt;=25),"Moderada",IF(AND((J8*K8)&gt;=30,(J8*K8)&lt;=50),"Alta",IF(AND((J8*K8)&gt;=60,(J8*K8)&lt;=100),"Extrema","N/A"))))</f>
        <v>Moderada</v>
      </c>
      <c r="N8" s="46" t="str">
        <f>IF(L8&gt;=60,"Eliminación - Mitigación de la probabilidad",IF(L8&gt;=30,"Mitigación de la probabilidad - Mitigación de las consecuencias",IF(L8&gt;=15,"Asumir – Compartir o Transferir)",IF(L8&gt;=5,"Asumir","no valido"))))</f>
        <v>Asumir – Compartir o Transferir)</v>
      </c>
      <c r="O8" s="61" t="s">
        <v>406</v>
      </c>
      <c r="P8" s="70" t="s">
        <v>312</v>
      </c>
      <c r="Q8" s="42" t="s">
        <v>232</v>
      </c>
      <c r="R8" s="49" t="s">
        <v>233</v>
      </c>
      <c r="S8" s="42" t="s">
        <v>234</v>
      </c>
      <c r="T8" s="50">
        <f>3/3</f>
        <v>1</v>
      </c>
      <c r="U8" s="42" t="s">
        <v>239</v>
      </c>
      <c r="V8" s="42" t="s">
        <v>236</v>
      </c>
    </row>
    <row r="9" spans="1:22" ht="171">
      <c r="A9" s="53">
        <v>37</v>
      </c>
      <c r="B9" s="42" t="str">
        <f>'[11]EJERCICIO 2'!C6</f>
        <v>Deficiencia en el desarrollo y  entrega  de productos  comunicativos   internos y externos 
</v>
      </c>
      <c r="C9" s="43" t="s">
        <v>157</v>
      </c>
      <c r="D9" s="42" t="str">
        <f>'[11]EJERCICIO 3'!D8</f>
        <v>1.    Entrega inoportuna del material, insumos e informacion comunicacional por parte de los funcionarios, para el diseño y desarrollo
2.  Falta de articulacion de algunas areas del IDSN
3. Falta de equipos de comunicación para el desarrollo de actividade</v>
      </c>
      <c r="E9" s="51" t="str">
        <f>'[11]EJERCICIO 3'!E8</f>
        <v>1. Inclumplimiento en la entrega de material grafico de diseño que perjudica el desarrollo el Plan de Intervenciones Colectivas y Actividades programadas del IDSN.
2. Trastornos en la programación y ejecución de los productos comunicativos solicitados.
3.</v>
      </c>
      <c r="F9" s="44">
        <v>2</v>
      </c>
      <c r="G9" s="44">
        <v>10</v>
      </c>
      <c r="H9" s="45" t="str">
        <f>+IF((F9*G9)&lt;=10,"Baja",IF(AND((F9*G9)&gt;=15,(F9*G9)&lt;=25),"Moderada",IF(AND((F9*G9)&gt;=30,(F9*G9)&lt;=50),"Alta",IF(AND((F9*G9)&gt;=60,(F9*G9)&lt;=100),"Extrema","N/A"))))</f>
        <v>Moderada</v>
      </c>
      <c r="I9" s="42" t="s">
        <v>313</v>
      </c>
      <c r="J9" s="44">
        <v>1</v>
      </c>
      <c r="K9" s="44">
        <v>10</v>
      </c>
      <c r="L9" s="45">
        <f>J9*K9</f>
        <v>10</v>
      </c>
      <c r="M9" s="45" t="str">
        <f>+IF((J9*K9)&lt;=10,"Baja",IF(AND((J9*K9)&gt;=15,(J9*K9)&lt;=25),"Moderada",IF(AND((J9*K9)&gt;=30,(J9*K9)&lt;=50),"Alta",IF(AND((J9*K9)&gt;=60,(J9*K9)&lt;=100),"Extrema","N/A"))))</f>
        <v>Baja</v>
      </c>
      <c r="N9" s="46" t="str">
        <f>IF(L9&gt;=60,"Eliminación - Mitigación de la probabilidad",IF(L9&gt;=30,"Mitigación de la probabilidad - Mitigación de las consecuencias",IF(L9&gt;=15,"Asumir – Compartir o Transferir)",IF(L9&gt;=5,"Asumir","no valido"))))</f>
        <v>Asumir</v>
      </c>
      <c r="O9" s="60" t="s">
        <v>314</v>
      </c>
      <c r="P9" s="70" t="s">
        <v>315</v>
      </c>
      <c r="Q9" s="42"/>
      <c r="R9" s="49" t="s">
        <v>233</v>
      </c>
      <c r="S9" s="42" t="s">
        <v>316</v>
      </c>
      <c r="T9" s="50">
        <f>3/3</f>
        <v>1</v>
      </c>
      <c r="U9" s="42" t="s">
        <v>239</v>
      </c>
      <c r="V9" s="42" t="s">
        <v>317</v>
      </c>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9">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9">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9">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H128"/>
  <sheetViews>
    <sheetView tabSelected="1" zoomScale="60" zoomScaleNormal="60" zoomScalePageLayoutView="0" workbookViewId="0" topLeftCell="A1">
      <selection activeCell="A1" sqref="A1:F2"/>
    </sheetView>
  </sheetViews>
  <sheetFormatPr defaultColWidth="11.421875" defaultRowHeight="15"/>
  <cols>
    <col min="1" max="1" width="11.28125" style="0" customWidth="1"/>
    <col min="2" max="2" width="92.57421875" style="16" customWidth="1"/>
    <col min="3" max="6" width="8.7109375" style="17" customWidth="1"/>
    <col min="7" max="7" width="25.28125" style="0" customWidth="1"/>
    <col min="8" max="8" width="20.7109375" style="0" hidden="1" customWidth="1"/>
    <col min="9" max="9" width="20.8515625" style="0" hidden="1" customWidth="1"/>
    <col min="10" max="13" width="25.7109375" style="0" hidden="1" customWidth="1"/>
    <col min="14" max="19" width="30.7109375" style="0" customWidth="1"/>
  </cols>
  <sheetData>
    <row r="1" spans="1:33" ht="30" customHeight="1">
      <c r="A1" s="240" t="s">
        <v>21</v>
      </c>
      <c r="B1" s="240"/>
      <c r="C1" s="240"/>
      <c r="D1" s="240"/>
      <c r="E1" s="240"/>
      <c r="F1" s="240"/>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6" ht="30" customHeight="1">
      <c r="A2" s="240"/>
      <c r="B2" s="240"/>
      <c r="C2" s="240"/>
      <c r="D2" s="240"/>
      <c r="E2" s="240"/>
      <c r="F2" s="240"/>
    </row>
    <row r="3" spans="1:6" ht="17.25" customHeight="1" thickBot="1">
      <c r="A3" s="20"/>
      <c r="B3" s="20"/>
      <c r="C3" s="20"/>
      <c r="D3" s="20"/>
      <c r="E3" s="20"/>
      <c r="F3" s="20"/>
    </row>
    <row r="4" spans="1:34" ht="19.5" thickBot="1" thickTop="1">
      <c r="A4" s="239" t="s">
        <v>29</v>
      </c>
      <c r="B4" s="239"/>
      <c r="C4" s="239"/>
      <c r="D4" s="239"/>
      <c r="E4" s="239"/>
      <c r="F4" s="239"/>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9.5" thickBot="1" thickTop="1">
      <c r="A5" s="239" t="s">
        <v>30</v>
      </c>
      <c r="B5" s="239"/>
      <c r="C5" s="239"/>
      <c r="D5" s="239"/>
      <c r="E5" s="239"/>
      <c r="F5" s="239"/>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9.5" customHeight="1" thickBot="1" thickTop="1">
      <c r="A6" s="242" t="s">
        <v>46</v>
      </c>
      <c r="B6" s="243"/>
      <c r="C6" s="244" t="s">
        <v>31</v>
      </c>
      <c r="D6" s="244"/>
      <c r="E6" s="244" t="s">
        <v>37</v>
      </c>
      <c r="F6" s="244"/>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9.5" thickBot="1" thickTop="1">
      <c r="A7" s="243"/>
      <c r="B7" s="243"/>
      <c r="C7" s="34" t="s">
        <v>33</v>
      </c>
      <c r="D7" s="34" t="s">
        <v>34</v>
      </c>
      <c r="E7" s="34" t="s">
        <v>35</v>
      </c>
      <c r="F7" s="34" t="s">
        <v>36</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6" ht="17.25" thickBot="1" thickTop="1">
      <c r="A8" s="230" t="s">
        <v>38</v>
      </c>
      <c r="B8" s="230"/>
      <c r="C8" s="21"/>
      <c r="D8" s="21"/>
      <c r="E8" s="21"/>
      <c r="F8" s="21"/>
    </row>
    <row r="9" spans="1:6" ht="34.5" customHeight="1" thickBot="1" thickTop="1">
      <c r="A9" s="127" t="s">
        <v>22</v>
      </c>
      <c r="B9" s="32" t="s">
        <v>396</v>
      </c>
      <c r="C9" s="36">
        <v>1</v>
      </c>
      <c r="D9" s="36"/>
      <c r="E9" s="36"/>
      <c r="F9" s="36"/>
    </row>
    <row r="10" spans="1:6" ht="34.5" customHeight="1" thickBot="1" thickTop="1">
      <c r="A10" s="127" t="s">
        <v>23</v>
      </c>
      <c r="B10" s="32" t="s">
        <v>116</v>
      </c>
      <c r="C10" s="36"/>
      <c r="D10" s="36"/>
      <c r="E10" s="36"/>
      <c r="F10" s="36">
        <v>4</v>
      </c>
    </row>
    <row r="11" spans="1:6" ht="33.75" customHeight="1" thickBot="1" thickTop="1">
      <c r="A11" s="127" t="s">
        <v>99</v>
      </c>
      <c r="B11" s="146" t="s">
        <v>344</v>
      </c>
      <c r="C11" s="35"/>
      <c r="D11" s="35"/>
      <c r="E11" s="35"/>
      <c r="F11" s="35">
        <v>4</v>
      </c>
    </row>
    <row r="12" spans="1:6" ht="22.5" customHeight="1" thickBot="1" thickTop="1">
      <c r="A12" s="127" t="s">
        <v>106</v>
      </c>
      <c r="B12" s="32" t="s">
        <v>345</v>
      </c>
      <c r="C12" s="35">
        <v>1</v>
      </c>
      <c r="D12" s="35"/>
      <c r="E12" s="35"/>
      <c r="F12" s="35"/>
    </row>
    <row r="13" spans="1:6" ht="16.5" thickBot="1" thickTop="1">
      <c r="A13" s="231"/>
      <c r="B13" s="231"/>
      <c r="C13" s="231"/>
      <c r="D13" s="231"/>
      <c r="E13" s="231"/>
      <c r="F13" s="231"/>
    </row>
    <row r="14" spans="1:6" ht="48" customHeight="1" thickBot="1" thickTop="1">
      <c r="A14" s="230" t="s">
        <v>39</v>
      </c>
      <c r="B14" s="230"/>
      <c r="C14" s="21"/>
      <c r="D14" s="21"/>
      <c r="E14" s="21"/>
      <c r="F14" s="21"/>
    </row>
    <row r="15" spans="1:6" ht="42" customHeight="1" thickBot="1" thickTop="1">
      <c r="A15" s="22" t="s">
        <v>22</v>
      </c>
      <c r="B15" s="32" t="s">
        <v>117</v>
      </c>
      <c r="C15" s="35">
        <v>1</v>
      </c>
      <c r="D15" s="35"/>
      <c r="E15" s="35"/>
      <c r="F15" s="35"/>
    </row>
    <row r="16" spans="1:6" ht="47.25" customHeight="1" thickBot="1" thickTop="1">
      <c r="A16" s="22" t="s">
        <v>23</v>
      </c>
      <c r="B16" s="32" t="s">
        <v>100</v>
      </c>
      <c r="C16" s="35"/>
      <c r="D16" s="35"/>
      <c r="E16" s="35"/>
      <c r="F16" s="35">
        <v>4</v>
      </c>
    </row>
    <row r="17" spans="1:6" ht="42.75" customHeight="1" thickBot="1" thickTop="1">
      <c r="A17" s="22" t="s">
        <v>99</v>
      </c>
      <c r="B17" s="32" t="s">
        <v>332</v>
      </c>
      <c r="C17" s="35"/>
      <c r="D17" s="35"/>
      <c r="E17" s="35"/>
      <c r="F17" s="35">
        <v>4</v>
      </c>
    </row>
    <row r="18" spans="1:6" ht="36.75" customHeight="1" thickBot="1" thickTop="1">
      <c r="A18" s="241"/>
      <c r="B18" s="241"/>
      <c r="C18" s="241"/>
      <c r="D18" s="241"/>
      <c r="E18" s="241"/>
      <c r="F18" s="241"/>
    </row>
    <row r="19" spans="1:6" ht="17.25" thickBot="1" thickTop="1">
      <c r="A19" s="230" t="s">
        <v>40</v>
      </c>
      <c r="B19" s="230"/>
      <c r="C19" s="21"/>
      <c r="D19" s="21"/>
      <c r="E19" s="21"/>
      <c r="F19" s="21"/>
    </row>
    <row r="20" spans="1:6" ht="49.5" customHeight="1" thickBot="1" thickTop="1">
      <c r="A20" s="22" t="s">
        <v>22</v>
      </c>
      <c r="B20" s="144" t="s">
        <v>333</v>
      </c>
      <c r="C20" s="35">
        <v>1</v>
      </c>
      <c r="D20" s="35"/>
      <c r="E20" s="35"/>
      <c r="F20" s="35"/>
    </row>
    <row r="21" spans="1:6" ht="42.75" customHeight="1" thickBot="1" thickTop="1">
      <c r="A21" s="22" t="s">
        <v>23</v>
      </c>
      <c r="B21" s="146" t="s">
        <v>110</v>
      </c>
      <c r="C21" s="35"/>
      <c r="D21" s="35"/>
      <c r="E21" s="35"/>
      <c r="F21" s="35">
        <v>4</v>
      </c>
    </row>
    <row r="22" spans="1:6" ht="42.75" customHeight="1" thickBot="1" thickTop="1">
      <c r="A22" s="22" t="s">
        <v>99</v>
      </c>
      <c r="B22" s="32" t="s">
        <v>369</v>
      </c>
      <c r="C22" s="35">
        <v>1</v>
      </c>
      <c r="D22" s="35"/>
      <c r="E22" s="35"/>
      <c r="F22" s="35"/>
    </row>
    <row r="23" spans="1:6" ht="42.75" customHeight="1" thickBot="1" thickTop="1">
      <c r="A23" s="241"/>
      <c r="B23" s="241"/>
      <c r="C23" s="241"/>
      <c r="D23" s="241"/>
      <c r="E23" s="241"/>
      <c r="F23" s="241"/>
    </row>
    <row r="24" spans="1:6" ht="17.25" thickBot="1" thickTop="1">
      <c r="A24" s="230" t="s">
        <v>41</v>
      </c>
      <c r="B24" s="230"/>
      <c r="C24" s="21"/>
      <c r="D24" s="21"/>
      <c r="E24" s="21"/>
      <c r="F24" s="21"/>
    </row>
    <row r="25" spans="1:6" ht="34.5" customHeight="1" thickBot="1" thickTop="1">
      <c r="A25" s="22" t="s">
        <v>22</v>
      </c>
      <c r="B25" s="146" t="s">
        <v>24</v>
      </c>
      <c r="C25" s="35"/>
      <c r="D25" s="35"/>
      <c r="E25" s="35"/>
      <c r="F25" s="35">
        <v>4</v>
      </c>
    </row>
    <row r="26" spans="1:6" ht="44.25" customHeight="1" thickBot="1" thickTop="1">
      <c r="A26" s="22" t="s">
        <v>23</v>
      </c>
      <c r="B26" s="29" t="s">
        <v>112</v>
      </c>
      <c r="C26" s="35">
        <v>1</v>
      </c>
      <c r="D26" s="35"/>
      <c r="E26" s="35"/>
      <c r="F26" s="35"/>
    </row>
    <row r="27" spans="1:6" ht="44.25" customHeight="1" thickBot="1" thickTop="1">
      <c r="A27" s="22" t="s">
        <v>99</v>
      </c>
      <c r="B27" s="31" t="s">
        <v>360</v>
      </c>
      <c r="C27" s="125">
        <v>1</v>
      </c>
      <c r="D27" s="125"/>
      <c r="E27" s="125"/>
      <c r="F27" s="125"/>
    </row>
    <row r="28" spans="1:6" ht="44.25" customHeight="1" thickBot="1" thickTop="1">
      <c r="A28" s="241"/>
      <c r="B28" s="241"/>
      <c r="C28" s="241"/>
      <c r="D28" s="241"/>
      <c r="E28" s="241"/>
      <c r="F28" s="241"/>
    </row>
    <row r="29" spans="1:6" ht="50.25" customHeight="1" thickBot="1" thickTop="1">
      <c r="A29" s="230" t="s">
        <v>42</v>
      </c>
      <c r="B29" s="230"/>
      <c r="C29" s="21"/>
      <c r="D29" s="21"/>
      <c r="E29" s="21"/>
      <c r="F29" s="21"/>
    </row>
    <row r="30" spans="1:6" ht="35.25" customHeight="1" thickBot="1" thickTop="1">
      <c r="A30" s="22" t="s">
        <v>22</v>
      </c>
      <c r="B30" s="32" t="s">
        <v>111</v>
      </c>
      <c r="C30" s="35">
        <v>1</v>
      </c>
      <c r="D30" s="35"/>
      <c r="E30" s="35"/>
      <c r="F30" s="35"/>
    </row>
    <row r="31" spans="1:6" ht="45.75" customHeight="1" thickBot="1" thickTop="1">
      <c r="A31" s="22" t="s">
        <v>23</v>
      </c>
      <c r="B31" s="144" t="s">
        <v>113</v>
      </c>
      <c r="C31" s="35">
        <v>1</v>
      </c>
      <c r="D31" s="35"/>
      <c r="E31" s="35"/>
      <c r="F31" s="35"/>
    </row>
    <row r="32" spans="1:6" ht="44.25" customHeight="1" thickBot="1" thickTop="1">
      <c r="A32" s="22" t="s">
        <v>99</v>
      </c>
      <c r="B32" s="31" t="s">
        <v>118</v>
      </c>
      <c r="C32" s="35"/>
      <c r="D32" s="35"/>
      <c r="E32" s="35"/>
      <c r="F32" s="35">
        <v>4</v>
      </c>
    </row>
    <row r="33" spans="1:6" ht="31.5" customHeight="1" thickBot="1" thickTop="1">
      <c r="A33" s="22" t="s">
        <v>106</v>
      </c>
      <c r="B33" s="32" t="s">
        <v>334</v>
      </c>
      <c r="C33" s="35"/>
      <c r="D33" s="35"/>
      <c r="E33" s="35"/>
      <c r="F33" s="35">
        <v>4</v>
      </c>
    </row>
    <row r="34" spans="1:6" ht="31.5" customHeight="1" thickBot="1" thickTop="1">
      <c r="A34" s="241"/>
      <c r="B34" s="241"/>
      <c r="C34" s="241"/>
      <c r="D34" s="241"/>
      <c r="E34" s="241"/>
      <c r="F34" s="241"/>
    </row>
    <row r="35" spans="1:6" ht="17.25" thickBot="1" thickTop="1">
      <c r="A35" s="230" t="s">
        <v>43</v>
      </c>
      <c r="B35" s="230"/>
      <c r="C35" s="21"/>
      <c r="D35" s="21"/>
      <c r="E35" s="21"/>
      <c r="F35" s="21"/>
    </row>
    <row r="36" spans="1:6" ht="27.75" customHeight="1" thickBot="1" thickTop="1">
      <c r="A36" s="22" t="s">
        <v>22</v>
      </c>
      <c r="B36" s="29" t="s">
        <v>25</v>
      </c>
      <c r="C36" s="35">
        <v>1</v>
      </c>
      <c r="D36" s="35"/>
      <c r="E36" s="35"/>
      <c r="F36" s="35"/>
    </row>
    <row r="37" spans="1:6" ht="32.25" customHeight="1" thickBot="1" thickTop="1">
      <c r="A37" s="22" t="s">
        <v>23</v>
      </c>
      <c r="B37" s="29" t="s">
        <v>28</v>
      </c>
      <c r="C37" s="35">
        <v>1</v>
      </c>
      <c r="D37" s="23"/>
      <c r="E37" s="23"/>
      <c r="F37" s="23"/>
    </row>
    <row r="38" spans="1:6" ht="27.75" customHeight="1" thickBot="1" thickTop="1">
      <c r="A38" s="22" t="s">
        <v>99</v>
      </c>
      <c r="B38" s="146" t="s">
        <v>114</v>
      </c>
      <c r="C38" s="35"/>
      <c r="D38" s="23"/>
      <c r="E38" s="23"/>
      <c r="F38" s="35">
        <v>4</v>
      </c>
    </row>
    <row r="39" spans="1:6" ht="30.75" customHeight="1" thickBot="1" thickTop="1">
      <c r="A39" s="22" t="s">
        <v>106</v>
      </c>
      <c r="B39" s="29" t="s">
        <v>346</v>
      </c>
      <c r="C39" s="35">
        <v>1</v>
      </c>
      <c r="D39" s="23"/>
      <c r="E39" s="23"/>
      <c r="F39" s="35"/>
    </row>
    <row r="40" spans="1:6" ht="28.5" customHeight="1" thickBot="1" thickTop="1">
      <c r="A40" s="241"/>
      <c r="B40" s="241"/>
      <c r="C40" s="241"/>
      <c r="D40" s="241"/>
      <c r="E40" s="241"/>
      <c r="F40" s="241"/>
    </row>
    <row r="41" spans="1:6" ht="17.25" thickBot="1" thickTop="1">
      <c r="A41" s="230" t="s">
        <v>44</v>
      </c>
      <c r="B41" s="230"/>
      <c r="C41" s="21"/>
      <c r="D41" s="21"/>
      <c r="E41" s="21"/>
      <c r="F41" s="21"/>
    </row>
    <row r="42" spans="1:6" ht="33.75" customHeight="1" thickBot="1" thickTop="1">
      <c r="A42" s="22" t="s">
        <v>22</v>
      </c>
      <c r="B42" s="128" t="s">
        <v>26</v>
      </c>
      <c r="C42" s="35">
        <v>1</v>
      </c>
      <c r="D42" s="35"/>
      <c r="E42" s="35"/>
      <c r="F42" s="35"/>
    </row>
    <row r="43" spans="1:6" ht="32.25" customHeight="1" thickBot="1" thickTop="1">
      <c r="A43" s="22" t="s">
        <v>23</v>
      </c>
      <c r="B43" s="128" t="s">
        <v>90</v>
      </c>
      <c r="C43" s="35"/>
      <c r="D43" s="35"/>
      <c r="E43" s="35"/>
      <c r="F43" s="35">
        <v>4</v>
      </c>
    </row>
    <row r="44" spans="1:6" ht="36.75" customHeight="1" thickBot="1" thickTop="1">
      <c r="A44" s="22" t="s">
        <v>99</v>
      </c>
      <c r="B44" s="129" t="s">
        <v>115</v>
      </c>
      <c r="C44" s="35">
        <v>1</v>
      </c>
      <c r="D44" s="35"/>
      <c r="E44" s="35"/>
      <c r="F44" s="35"/>
    </row>
    <row r="45" spans="1:6" ht="36.75" customHeight="1" thickBot="1" thickTop="1">
      <c r="A45" s="22" t="s">
        <v>106</v>
      </c>
      <c r="B45" s="132" t="s">
        <v>361</v>
      </c>
      <c r="C45" s="125"/>
      <c r="D45" s="125"/>
      <c r="E45" s="125"/>
      <c r="F45" s="125">
        <v>4</v>
      </c>
    </row>
    <row r="46" spans="1:6" ht="16.5" thickBot="1" thickTop="1">
      <c r="A46" s="241"/>
      <c r="B46" s="241"/>
      <c r="C46" s="241"/>
      <c r="D46" s="241"/>
      <c r="E46" s="241"/>
      <c r="F46" s="241"/>
    </row>
    <row r="47" spans="1:6" ht="17.25" thickBot="1" thickTop="1">
      <c r="A47" s="230" t="s">
        <v>45</v>
      </c>
      <c r="B47" s="230"/>
      <c r="C47" s="21"/>
      <c r="D47" s="21"/>
      <c r="E47" s="21"/>
      <c r="F47" s="21"/>
    </row>
    <row r="48" spans="1:6" ht="34.5" customHeight="1" thickBot="1" thickTop="1">
      <c r="A48" s="22" t="s">
        <v>22</v>
      </c>
      <c r="B48" s="32" t="s">
        <v>27</v>
      </c>
      <c r="C48" s="35"/>
      <c r="D48" s="35"/>
      <c r="E48" s="35"/>
      <c r="F48" s="35">
        <v>4</v>
      </c>
    </row>
    <row r="49" spans="1:6" ht="30.75" customHeight="1" thickBot="1" thickTop="1">
      <c r="A49" s="22" t="s">
        <v>23</v>
      </c>
      <c r="B49" s="144" t="s">
        <v>101</v>
      </c>
      <c r="C49" s="35">
        <v>1</v>
      </c>
      <c r="D49" s="35"/>
      <c r="E49" s="35"/>
      <c r="F49" s="35"/>
    </row>
    <row r="50" spans="1:6" ht="21.75" customHeight="1" thickBot="1" thickTop="1">
      <c r="A50" s="126" t="s">
        <v>99</v>
      </c>
      <c r="B50" s="32" t="s">
        <v>335</v>
      </c>
      <c r="C50" s="35"/>
      <c r="D50" s="35"/>
      <c r="E50" s="35"/>
      <c r="F50" s="35">
        <v>4</v>
      </c>
    </row>
    <row r="51" spans="1:6" ht="16.5" customHeight="1" thickTop="1">
      <c r="A51" s="24"/>
      <c r="B51" s="25"/>
      <c r="C51" s="26"/>
      <c r="D51" s="26"/>
      <c r="E51" s="26"/>
      <c r="F51" s="26"/>
    </row>
    <row r="52" spans="1:6" ht="43.5" customHeight="1" thickBot="1">
      <c r="A52" s="24"/>
      <c r="B52" s="25"/>
      <c r="C52" s="26"/>
      <c r="D52" s="26"/>
      <c r="E52" s="26"/>
      <c r="F52" s="26"/>
    </row>
    <row r="53" spans="1:6" ht="33.75" customHeight="1" thickBot="1" thickTop="1">
      <c r="A53" s="239" t="s">
        <v>47</v>
      </c>
      <c r="B53" s="239"/>
      <c r="C53" s="239"/>
      <c r="D53" s="239"/>
      <c r="E53" s="239"/>
      <c r="F53" s="239"/>
    </row>
    <row r="54" spans="1:6" ht="33.75" customHeight="1" thickBot="1" thickTop="1">
      <c r="A54" s="239" t="s">
        <v>48</v>
      </c>
      <c r="B54" s="239"/>
      <c r="C54" s="239"/>
      <c r="D54" s="239"/>
      <c r="E54" s="239"/>
      <c r="F54" s="239"/>
    </row>
    <row r="55" spans="1:6" ht="37.5" customHeight="1" thickBot="1" thickTop="1">
      <c r="A55" s="242" t="s">
        <v>46</v>
      </c>
      <c r="B55" s="242"/>
      <c r="C55" s="244" t="s">
        <v>32</v>
      </c>
      <c r="D55" s="244"/>
      <c r="E55" s="244" t="s">
        <v>49</v>
      </c>
      <c r="F55" s="244"/>
    </row>
    <row r="56" spans="1:6" ht="37.5" customHeight="1" thickBot="1" thickTop="1">
      <c r="A56" s="242"/>
      <c r="B56" s="242"/>
      <c r="C56" s="34" t="s">
        <v>50</v>
      </c>
      <c r="D56" s="34" t="s">
        <v>51</v>
      </c>
      <c r="E56" s="34" t="s">
        <v>52</v>
      </c>
      <c r="F56" s="34" t="s">
        <v>53</v>
      </c>
    </row>
    <row r="57" spans="1:6" ht="17.25" thickBot="1" thickTop="1">
      <c r="A57" s="246" t="s">
        <v>57</v>
      </c>
      <c r="B57" s="246"/>
      <c r="C57" s="21"/>
      <c r="D57" s="21"/>
      <c r="E57" s="21"/>
      <c r="F57" s="21"/>
    </row>
    <row r="58" spans="1:6" ht="33.75" customHeight="1" thickBot="1" thickTop="1">
      <c r="A58" s="22" t="s">
        <v>22</v>
      </c>
      <c r="B58" s="147" t="s">
        <v>119</v>
      </c>
      <c r="C58" s="35">
        <v>1</v>
      </c>
      <c r="D58" s="35"/>
      <c r="E58" s="35"/>
      <c r="F58" s="35"/>
    </row>
    <row r="59" spans="1:6" ht="33" customHeight="1" thickBot="1" thickTop="1">
      <c r="A59" s="22" t="s">
        <v>23</v>
      </c>
      <c r="B59" s="31" t="s">
        <v>336</v>
      </c>
      <c r="C59" s="35">
        <v>1</v>
      </c>
      <c r="D59" s="35"/>
      <c r="E59" s="35"/>
      <c r="F59" s="35"/>
    </row>
    <row r="60" spans="1:6" ht="32.25" customHeight="1" thickBot="1" thickTop="1">
      <c r="A60" s="22" t="s">
        <v>99</v>
      </c>
      <c r="B60" s="147" t="s">
        <v>102</v>
      </c>
      <c r="C60" s="35">
        <v>1</v>
      </c>
      <c r="D60" s="35"/>
      <c r="E60" s="35"/>
      <c r="F60" s="35"/>
    </row>
    <row r="61" spans="1:6" ht="33" customHeight="1" thickBot="1" thickTop="1">
      <c r="A61" s="22" t="s">
        <v>120</v>
      </c>
      <c r="B61" s="145" t="s">
        <v>121</v>
      </c>
      <c r="C61" s="35"/>
      <c r="D61" s="35"/>
      <c r="E61" s="35"/>
      <c r="F61" s="35">
        <v>4</v>
      </c>
    </row>
    <row r="62" spans="1:6" ht="33" customHeight="1" thickBot="1" thickTop="1">
      <c r="A62" s="22" t="s">
        <v>343</v>
      </c>
      <c r="B62" s="31" t="s">
        <v>347</v>
      </c>
      <c r="C62" s="35"/>
      <c r="D62" s="35"/>
      <c r="E62" s="35"/>
      <c r="F62" s="35">
        <v>4</v>
      </c>
    </row>
    <row r="63" spans="1:6" ht="33" customHeight="1" thickBot="1" thickTop="1">
      <c r="A63" s="22" t="s">
        <v>362</v>
      </c>
      <c r="B63" s="31" t="s">
        <v>363</v>
      </c>
      <c r="C63" s="125"/>
      <c r="D63" s="125"/>
      <c r="E63" s="125"/>
      <c r="F63" s="125">
        <v>4</v>
      </c>
    </row>
    <row r="64" spans="1:6" ht="16.5" thickBot="1" thickTop="1">
      <c r="A64" s="241"/>
      <c r="B64" s="241"/>
      <c r="C64" s="241"/>
      <c r="D64" s="241"/>
      <c r="E64" s="241"/>
      <c r="F64" s="241"/>
    </row>
    <row r="65" spans="1:6" ht="19.5" customHeight="1" thickBot="1" thickTop="1">
      <c r="A65" s="230" t="s">
        <v>58</v>
      </c>
      <c r="B65" s="230"/>
      <c r="C65" s="21"/>
      <c r="D65" s="21"/>
      <c r="E65" s="21"/>
      <c r="F65" s="21"/>
    </row>
    <row r="66" spans="1:6" ht="30.75" customHeight="1" thickBot="1" thickTop="1">
      <c r="A66" s="22" t="s">
        <v>22</v>
      </c>
      <c r="B66" s="147" t="s">
        <v>400</v>
      </c>
      <c r="C66" s="35">
        <v>1</v>
      </c>
      <c r="D66" s="35"/>
      <c r="E66" s="35"/>
      <c r="F66" s="35"/>
    </row>
    <row r="67" spans="1:6" ht="38.25" customHeight="1" thickBot="1" thickTop="1">
      <c r="A67" s="22" t="s">
        <v>23</v>
      </c>
      <c r="B67" s="145" t="s">
        <v>107</v>
      </c>
      <c r="C67" s="35"/>
      <c r="D67" s="35"/>
      <c r="E67" s="35"/>
      <c r="F67" s="35">
        <v>4</v>
      </c>
    </row>
    <row r="68" spans="1:6" ht="33.75" customHeight="1" thickBot="1" thickTop="1">
      <c r="A68" s="22" t="s">
        <v>54</v>
      </c>
      <c r="B68" s="32" t="s">
        <v>103</v>
      </c>
      <c r="C68" s="27">
        <v>1</v>
      </c>
      <c r="D68" s="30"/>
      <c r="E68" s="30"/>
      <c r="F68" s="30"/>
    </row>
    <row r="69" spans="1:6" ht="21.75" customHeight="1" thickBot="1" thickTop="1">
      <c r="A69" s="241"/>
      <c r="B69" s="241"/>
      <c r="C69" s="241"/>
      <c r="D69" s="241"/>
      <c r="E69" s="241"/>
      <c r="F69" s="241"/>
    </row>
    <row r="70" spans="1:6" ht="54" customHeight="1" thickBot="1" thickTop="1">
      <c r="A70" s="245" t="s">
        <v>59</v>
      </c>
      <c r="B70" s="245"/>
      <c r="C70" s="21"/>
      <c r="D70" s="21"/>
      <c r="E70" s="21"/>
      <c r="F70" s="21"/>
    </row>
    <row r="71" spans="1:6" ht="33.75" customHeight="1" thickBot="1" thickTop="1">
      <c r="A71" s="22" t="s">
        <v>22</v>
      </c>
      <c r="B71" s="31" t="s">
        <v>55</v>
      </c>
      <c r="C71" s="35"/>
      <c r="D71" s="35"/>
      <c r="E71" s="35"/>
      <c r="F71" s="35">
        <v>4</v>
      </c>
    </row>
    <row r="72" spans="1:6" ht="48.75" customHeight="1" thickBot="1" thickTop="1">
      <c r="A72" s="22" t="s">
        <v>23</v>
      </c>
      <c r="B72" s="32" t="s">
        <v>125</v>
      </c>
      <c r="C72" s="27">
        <v>1</v>
      </c>
      <c r="D72" s="30"/>
      <c r="E72" s="30"/>
      <c r="F72" s="30"/>
    </row>
    <row r="73" spans="1:6" ht="16.5" thickBot="1" thickTop="1">
      <c r="A73" s="241"/>
      <c r="B73" s="241"/>
      <c r="C73" s="241"/>
      <c r="D73" s="241"/>
      <c r="E73" s="241"/>
      <c r="F73" s="241"/>
    </row>
    <row r="74" spans="1:6" ht="33.75" customHeight="1" thickBot="1" thickTop="1">
      <c r="A74" s="230" t="s">
        <v>60</v>
      </c>
      <c r="B74" s="230"/>
      <c r="C74" s="21"/>
      <c r="D74" s="21"/>
      <c r="E74" s="21"/>
      <c r="F74" s="21"/>
    </row>
    <row r="75" spans="1:6" ht="44.25" customHeight="1" thickBot="1" thickTop="1">
      <c r="A75" s="22" t="s">
        <v>22</v>
      </c>
      <c r="B75" s="31" t="s">
        <v>370</v>
      </c>
      <c r="C75" s="35">
        <v>1</v>
      </c>
      <c r="D75" s="35"/>
      <c r="E75" s="35"/>
      <c r="F75" s="35"/>
    </row>
    <row r="76" spans="1:6" ht="30" customHeight="1" thickBot="1" thickTop="1">
      <c r="A76" s="22" t="s">
        <v>23</v>
      </c>
      <c r="B76" s="32" t="s">
        <v>108</v>
      </c>
      <c r="C76" s="35"/>
      <c r="D76" s="35"/>
      <c r="E76" s="35"/>
      <c r="F76" s="35">
        <v>4</v>
      </c>
    </row>
    <row r="77" spans="1:6" ht="37.5" customHeight="1" thickBot="1" thickTop="1">
      <c r="A77" s="22" t="s">
        <v>99</v>
      </c>
      <c r="B77" s="31" t="s">
        <v>105</v>
      </c>
      <c r="C77" s="27">
        <v>1</v>
      </c>
      <c r="D77" s="30"/>
      <c r="E77" s="30"/>
      <c r="F77" s="27"/>
    </row>
    <row r="78" spans="1:6" ht="37.5" customHeight="1" thickBot="1" thickTop="1">
      <c r="A78" s="22" t="s">
        <v>106</v>
      </c>
      <c r="B78" s="31" t="s">
        <v>348</v>
      </c>
      <c r="C78" s="35">
        <v>1</v>
      </c>
      <c r="D78" s="30"/>
      <c r="E78" s="30"/>
      <c r="F78" s="27"/>
    </row>
    <row r="79" spans="1:6" ht="36" customHeight="1" thickBot="1" thickTop="1">
      <c r="A79" s="241"/>
      <c r="B79" s="241"/>
      <c r="C79" s="241"/>
      <c r="D79" s="241"/>
      <c r="E79" s="241"/>
      <c r="F79" s="241"/>
    </row>
    <row r="80" spans="1:6" ht="17.25" thickBot="1" thickTop="1">
      <c r="A80" s="230" t="s">
        <v>61</v>
      </c>
      <c r="B80" s="230"/>
      <c r="C80" s="21"/>
      <c r="D80" s="21"/>
      <c r="E80" s="21"/>
      <c r="F80" s="21"/>
    </row>
    <row r="81" spans="1:6" ht="45.75" customHeight="1" thickBot="1" thickTop="1">
      <c r="A81" s="22" t="s">
        <v>22</v>
      </c>
      <c r="B81" s="32" t="s">
        <v>104</v>
      </c>
      <c r="C81" s="35"/>
      <c r="D81" s="35"/>
      <c r="E81" s="35"/>
      <c r="F81" s="35">
        <v>4</v>
      </c>
    </row>
    <row r="82" spans="1:6" ht="39.75" customHeight="1" thickBot="1" thickTop="1">
      <c r="A82" s="22" t="s">
        <v>23</v>
      </c>
      <c r="B82" s="32" t="s">
        <v>56</v>
      </c>
      <c r="C82" s="35">
        <v>1</v>
      </c>
      <c r="D82" s="35"/>
      <c r="E82" s="35"/>
      <c r="F82" s="35"/>
    </row>
    <row r="83" spans="1:6" ht="30" customHeight="1" thickBot="1" thickTop="1">
      <c r="A83" s="22" t="s">
        <v>54</v>
      </c>
      <c r="B83" s="32" t="s">
        <v>122</v>
      </c>
      <c r="C83" s="27">
        <v>1</v>
      </c>
      <c r="D83" s="30"/>
      <c r="E83" s="30"/>
      <c r="F83" s="30"/>
    </row>
    <row r="84" spans="1:6" ht="33.75" customHeight="1" thickBot="1" thickTop="1">
      <c r="A84" s="22" t="s">
        <v>106</v>
      </c>
      <c r="B84" s="32" t="s">
        <v>109</v>
      </c>
      <c r="C84" s="27">
        <v>1</v>
      </c>
      <c r="D84" s="30"/>
      <c r="E84" s="30"/>
      <c r="F84" s="30"/>
    </row>
    <row r="85" spans="1:6" ht="25.5" customHeight="1" thickBot="1" thickTop="1">
      <c r="A85" s="22" t="s">
        <v>343</v>
      </c>
      <c r="B85" s="32" t="s">
        <v>337</v>
      </c>
      <c r="C85" s="35">
        <v>1</v>
      </c>
      <c r="D85" s="35"/>
      <c r="E85" s="35"/>
      <c r="F85" s="35"/>
    </row>
    <row r="86" spans="1:6" ht="33" customHeight="1" thickBot="1" thickTop="1">
      <c r="A86" s="22" t="s">
        <v>356</v>
      </c>
      <c r="B86" s="32" t="s">
        <v>398</v>
      </c>
      <c r="C86" s="35"/>
      <c r="D86" s="35"/>
      <c r="E86" s="35"/>
      <c r="F86" s="35">
        <v>4</v>
      </c>
    </row>
    <row r="87" spans="1:6" ht="27" customHeight="1" thickBot="1" thickTop="1">
      <c r="A87" s="22" t="s">
        <v>357</v>
      </c>
      <c r="B87" s="32" t="s">
        <v>338</v>
      </c>
      <c r="C87" s="35"/>
      <c r="D87" s="35"/>
      <c r="E87" s="35"/>
      <c r="F87" s="35">
        <v>4</v>
      </c>
    </row>
    <row r="88" spans="1:13" ht="24" customHeight="1" thickBot="1" thickTop="1">
      <c r="A88" s="22" t="s">
        <v>356</v>
      </c>
      <c r="B88" s="32" t="s">
        <v>339</v>
      </c>
      <c r="C88" s="35">
        <v>1</v>
      </c>
      <c r="D88" s="35"/>
      <c r="E88" s="35"/>
      <c r="F88" s="35"/>
      <c r="H88" s="215" t="s">
        <v>89</v>
      </c>
      <c r="I88" s="215"/>
      <c r="J88" s="215"/>
      <c r="K88" s="215"/>
      <c r="L88" s="215"/>
      <c r="M88" s="215"/>
    </row>
    <row r="89" spans="1:13" ht="28.5" customHeight="1" thickBot="1" thickTop="1">
      <c r="A89" s="22" t="s">
        <v>355</v>
      </c>
      <c r="B89" s="32" t="s">
        <v>340</v>
      </c>
      <c r="C89" s="35">
        <v>1</v>
      </c>
      <c r="D89" s="35"/>
      <c r="E89" s="35"/>
      <c r="F89" s="35"/>
      <c r="H89" s="216"/>
      <c r="I89" s="216"/>
      <c r="J89" s="232" t="s">
        <v>32</v>
      </c>
      <c r="K89" s="232"/>
      <c r="L89" s="232" t="s">
        <v>49</v>
      </c>
      <c r="M89" s="232"/>
    </row>
    <row r="90" spans="1:13" ht="34.5" customHeight="1" thickBot="1" thickTop="1">
      <c r="A90" s="22" t="s">
        <v>354</v>
      </c>
      <c r="B90" s="32" t="s">
        <v>341</v>
      </c>
      <c r="C90" s="35"/>
      <c r="D90" s="35"/>
      <c r="E90" s="35"/>
      <c r="F90" s="35">
        <v>4</v>
      </c>
      <c r="H90" s="216"/>
      <c r="I90" s="216"/>
      <c r="J90" s="233" t="s">
        <v>91</v>
      </c>
      <c r="K90" s="234"/>
      <c r="L90" s="225" t="s">
        <v>92</v>
      </c>
      <c r="M90" s="226"/>
    </row>
    <row r="91" spans="1:13" ht="23.25" customHeight="1" thickBot="1" thickTop="1">
      <c r="A91" s="22" t="s">
        <v>353</v>
      </c>
      <c r="B91" s="32" t="s">
        <v>342</v>
      </c>
      <c r="C91" s="27">
        <v>1</v>
      </c>
      <c r="D91" s="30"/>
      <c r="E91" s="30"/>
      <c r="F91" s="30"/>
      <c r="H91" s="216"/>
      <c r="I91" s="216"/>
      <c r="J91" s="235"/>
      <c r="K91" s="236"/>
      <c r="L91" s="226"/>
      <c r="M91" s="226"/>
    </row>
    <row r="92" spans="1:13" ht="34.5" customHeight="1" thickBot="1" thickTop="1">
      <c r="A92" s="22" t="s">
        <v>352</v>
      </c>
      <c r="B92" s="32" t="s">
        <v>349</v>
      </c>
      <c r="C92" s="35"/>
      <c r="D92" s="35"/>
      <c r="E92" s="35"/>
      <c r="F92" s="35">
        <v>4</v>
      </c>
      <c r="H92" s="216"/>
      <c r="I92" s="216"/>
      <c r="J92" s="235"/>
      <c r="K92" s="236"/>
      <c r="L92" s="226"/>
      <c r="M92" s="226"/>
    </row>
    <row r="93" spans="1:13" ht="34.5" customHeight="1" thickBot="1" thickTop="1">
      <c r="A93" s="22" t="s">
        <v>351</v>
      </c>
      <c r="B93" s="31" t="s">
        <v>358</v>
      </c>
      <c r="C93" s="27">
        <v>1</v>
      </c>
      <c r="D93" s="35"/>
      <c r="E93" s="35"/>
      <c r="F93" s="35"/>
      <c r="H93" s="216"/>
      <c r="I93" s="216"/>
      <c r="J93" s="235"/>
      <c r="K93" s="236"/>
      <c r="L93" s="226"/>
      <c r="M93" s="226"/>
    </row>
    <row r="94" spans="1:13" ht="34.5" customHeight="1" thickBot="1" thickTop="1">
      <c r="A94" s="22" t="s">
        <v>350</v>
      </c>
      <c r="B94" s="31" t="s">
        <v>364</v>
      </c>
      <c r="C94" s="27"/>
      <c r="D94" s="30"/>
      <c r="E94" s="30"/>
      <c r="F94" s="27">
        <v>4</v>
      </c>
      <c r="H94" s="216"/>
      <c r="I94" s="216"/>
      <c r="J94" s="235"/>
      <c r="K94" s="236"/>
      <c r="L94" s="226"/>
      <c r="M94" s="226"/>
    </row>
    <row r="95" spans="1:13" ht="34.5" customHeight="1" thickBot="1" thickTop="1">
      <c r="A95" s="241"/>
      <c r="B95" s="241"/>
      <c r="C95" s="241"/>
      <c r="D95" s="241"/>
      <c r="E95" s="241"/>
      <c r="F95" s="241"/>
      <c r="H95" s="216"/>
      <c r="I95" s="216"/>
      <c r="J95" s="235"/>
      <c r="K95" s="236"/>
      <c r="L95" s="226"/>
      <c r="M95" s="226"/>
    </row>
    <row r="96" spans="1:13" ht="34.5" customHeight="1" thickBot="1" thickTop="1">
      <c r="A96" s="230" t="s">
        <v>62</v>
      </c>
      <c r="B96" s="230"/>
      <c r="C96" s="21"/>
      <c r="D96" s="21"/>
      <c r="E96" s="21"/>
      <c r="F96" s="21"/>
      <c r="H96" s="216"/>
      <c r="I96" s="216"/>
      <c r="J96" s="237"/>
      <c r="K96" s="238"/>
      <c r="L96" s="226"/>
      <c r="M96" s="226"/>
    </row>
    <row r="97" spans="1:13" ht="34.5" customHeight="1" thickBot="1" thickTop="1">
      <c r="A97" s="22" t="s">
        <v>22</v>
      </c>
      <c r="B97" s="31" t="s">
        <v>123</v>
      </c>
      <c r="C97" s="35">
        <v>1</v>
      </c>
      <c r="D97" s="35"/>
      <c r="E97" s="35"/>
      <c r="F97" s="35"/>
      <c r="H97" s="232" t="s">
        <v>31</v>
      </c>
      <c r="I97" s="232"/>
      <c r="J97" s="203" t="s">
        <v>96</v>
      </c>
      <c r="K97" s="204"/>
      <c r="L97" s="203" t="s">
        <v>95</v>
      </c>
      <c r="M97" s="227"/>
    </row>
    <row r="98" spans="1:13" ht="34.5" customHeight="1" thickBot="1" thickTop="1">
      <c r="A98" s="22" t="s">
        <v>23</v>
      </c>
      <c r="B98" s="32" t="s">
        <v>397</v>
      </c>
      <c r="C98" s="35">
        <v>1</v>
      </c>
      <c r="D98" s="35"/>
      <c r="E98" s="35"/>
      <c r="F98" s="35"/>
      <c r="H98" s="225" t="s">
        <v>93</v>
      </c>
      <c r="I98" s="226"/>
      <c r="J98" s="205"/>
      <c r="K98" s="206"/>
      <c r="L98" s="201"/>
      <c r="M98" s="202"/>
    </row>
    <row r="99" spans="1:13" ht="34.5" customHeight="1" thickBot="1" thickTop="1">
      <c r="A99" s="22" t="s">
        <v>99</v>
      </c>
      <c r="B99" s="32" t="s">
        <v>365</v>
      </c>
      <c r="C99" s="125">
        <v>1</v>
      </c>
      <c r="D99" s="125"/>
      <c r="E99" s="125"/>
      <c r="F99" s="125"/>
      <c r="H99" s="225"/>
      <c r="I99" s="226"/>
      <c r="J99" s="205"/>
      <c r="K99" s="206"/>
      <c r="L99" s="201"/>
      <c r="M99" s="202"/>
    </row>
    <row r="100" spans="1:13" ht="34.5" customHeight="1" thickBot="1" thickTop="1">
      <c r="A100" s="231"/>
      <c r="B100" s="231"/>
      <c r="C100" s="231"/>
      <c r="D100" s="231"/>
      <c r="E100" s="231"/>
      <c r="F100" s="231"/>
      <c r="H100" s="226"/>
      <c r="I100" s="226"/>
      <c r="J100" s="205"/>
      <c r="K100" s="206"/>
      <c r="L100" s="201"/>
      <c r="M100" s="202"/>
    </row>
    <row r="101" spans="1:13" ht="34.5" customHeight="1" thickBot="1" thickTop="1">
      <c r="A101" s="230" t="s">
        <v>63</v>
      </c>
      <c r="B101" s="230"/>
      <c r="C101" s="28"/>
      <c r="D101" s="28"/>
      <c r="E101" s="28"/>
      <c r="F101" s="28"/>
      <c r="H101" s="226"/>
      <c r="I101" s="226"/>
      <c r="J101" s="205"/>
      <c r="K101" s="206"/>
      <c r="L101" s="201"/>
      <c r="M101" s="202"/>
    </row>
    <row r="102" spans="1:13" ht="34.5" customHeight="1" thickBot="1" thickTop="1">
      <c r="A102" s="22" t="s">
        <v>22</v>
      </c>
      <c r="B102" s="31" t="s">
        <v>126</v>
      </c>
      <c r="C102" s="27">
        <v>1</v>
      </c>
      <c r="D102" s="30"/>
      <c r="E102" s="30"/>
      <c r="F102" s="30"/>
      <c r="H102" s="228" t="s">
        <v>88</v>
      </c>
      <c r="I102" s="229"/>
      <c r="J102" s="203" t="s">
        <v>97</v>
      </c>
      <c r="K102" s="204"/>
      <c r="L102" s="203" t="s">
        <v>98</v>
      </c>
      <c r="M102" s="204"/>
    </row>
    <row r="103" spans="1:13" ht="34.5" customHeight="1" thickBot="1" thickTop="1">
      <c r="A103" s="22" t="s">
        <v>23</v>
      </c>
      <c r="B103" s="145" t="s">
        <v>124</v>
      </c>
      <c r="C103" s="35"/>
      <c r="D103" s="35"/>
      <c r="E103" s="35"/>
      <c r="F103" s="35">
        <v>4</v>
      </c>
      <c r="H103" s="225" t="s">
        <v>94</v>
      </c>
      <c r="I103" s="226"/>
      <c r="J103" s="205"/>
      <c r="K103" s="206"/>
      <c r="L103" s="205"/>
      <c r="M103" s="206"/>
    </row>
    <row r="104" spans="1:13" ht="34.5" customHeight="1" thickBot="1" thickTop="1">
      <c r="A104" s="22" t="s">
        <v>99</v>
      </c>
      <c r="B104" s="32" t="s">
        <v>359</v>
      </c>
      <c r="C104" s="27">
        <v>1</v>
      </c>
      <c r="D104" s="35"/>
      <c r="E104" s="35"/>
      <c r="F104" s="35"/>
      <c r="H104" s="226"/>
      <c r="I104" s="226"/>
      <c r="J104" s="205"/>
      <c r="K104" s="206"/>
      <c r="L104" s="205"/>
      <c r="M104" s="206"/>
    </row>
    <row r="105" spans="1:13" ht="34.5" customHeight="1" thickBot="1" thickTop="1">
      <c r="A105" s="22" t="s">
        <v>106</v>
      </c>
      <c r="B105" s="31" t="s">
        <v>366</v>
      </c>
      <c r="C105" s="27">
        <v>1</v>
      </c>
      <c r="D105" s="125"/>
      <c r="E105" s="125"/>
      <c r="F105" s="125"/>
      <c r="H105" s="226"/>
      <c r="I105" s="226"/>
      <c r="J105" s="205"/>
      <c r="K105" s="206"/>
      <c r="L105" s="205"/>
      <c r="M105" s="206"/>
    </row>
    <row r="106" ht="15.75" thickTop="1"/>
    <row r="110" ht="15.75" thickBot="1"/>
    <row r="111" spans="1:19" ht="19.5" thickBot="1" thickTop="1">
      <c r="A111" s="224" t="s">
        <v>382</v>
      </c>
      <c r="B111" s="224"/>
      <c r="C111" s="224"/>
      <c r="D111" s="224"/>
      <c r="E111" s="224"/>
      <c r="F111" s="224"/>
      <c r="N111" s="215" t="s">
        <v>89</v>
      </c>
      <c r="O111" s="215"/>
      <c r="P111" s="215"/>
      <c r="Q111" s="215"/>
      <c r="R111" s="215"/>
      <c r="S111" s="215"/>
    </row>
    <row r="112" spans="1:19" ht="19.5" thickBot="1" thickTop="1">
      <c r="A112" s="224" t="s">
        <v>383</v>
      </c>
      <c r="B112" s="224"/>
      <c r="C112" s="224"/>
      <c r="D112" s="224"/>
      <c r="E112" s="224"/>
      <c r="F112" s="224"/>
      <c r="N112" s="215" t="s">
        <v>395</v>
      </c>
      <c r="O112" s="215"/>
      <c r="P112" s="215"/>
      <c r="Q112" s="215"/>
      <c r="R112" s="215"/>
      <c r="S112" s="215"/>
    </row>
    <row r="113" spans="1:19" ht="60" customHeight="1" thickBot="1" thickTop="1">
      <c r="A113" s="141"/>
      <c r="B113" s="213" t="s">
        <v>32</v>
      </c>
      <c r="C113" s="213"/>
      <c r="D113" s="213"/>
      <c r="E113" s="213"/>
      <c r="F113" s="213"/>
      <c r="N113" s="216"/>
      <c r="O113" s="216"/>
      <c r="P113" s="218" t="s">
        <v>32</v>
      </c>
      <c r="Q113" s="218"/>
      <c r="R113" s="218" t="s">
        <v>49</v>
      </c>
      <c r="S113" s="218"/>
    </row>
    <row r="114" spans="1:19" ht="60" customHeight="1" thickBot="1" thickTop="1">
      <c r="A114" s="142" t="s">
        <v>384</v>
      </c>
      <c r="B114" s="223" t="str">
        <f>B58</f>
        <v>DEBILIDAD EN LA PLANEACION FINANCIERA  PARA LA FORMULACION Y EJECUCION DE RECURSOS DE PROYECTOS INSTITUCIONALES</v>
      </c>
      <c r="C114" s="223"/>
      <c r="D114" s="223"/>
      <c r="E114" s="223"/>
      <c r="F114" s="223"/>
      <c r="N114" s="216"/>
      <c r="O114" s="217"/>
      <c r="P114" s="279"/>
      <c r="Q114" s="280"/>
      <c r="R114" s="279"/>
      <c r="S114" s="280"/>
    </row>
    <row r="115" spans="1:19" ht="60" customHeight="1" thickBot="1" thickTop="1">
      <c r="A115" s="142" t="s">
        <v>385</v>
      </c>
      <c r="B115" s="223" t="str">
        <f>B60</f>
        <v>BAJO NIVEL DE IMPLEMENTACION DE LAS POLITICAS  Y REQUISITOS DEL MIPG EN LA PLANEACION DE LA ENTIDAD PARA LA VIGENCIA</v>
      </c>
      <c r="C115" s="223"/>
      <c r="D115" s="223"/>
      <c r="E115" s="223"/>
      <c r="F115" s="223"/>
      <c r="N115" s="216"/>
      <c r="O115" s="217"/>
      <c r="P115" s="207" t="str">
        <f>B114</f>
        <v>DEBILIDAD EN LA PLANEACION FINANCIERA  PARA LA FORMULACION Y EJECUCION DE RECURSOS DE PROYECTOS INSTITUCIONALES</v>
      </c>
      <c r="Q115" s="208"/>
      <c r="R115" s="207" t="str">
        <f>B118</f>
        <v>SE CUENTA CON APLICATIVO PARA EL SEGUIMIENTO A LA EJECUCION DEL PTS</v>
      </c>
      <c r="S115" s="208"/>
    </row>
    <row r="116" spans="1:19" ht="60" customHeight="1" thickBot="1" thickTop="1">
      <c r="A116" s="142" t="s">
        <v>399</v>
      </c>
      <c r="B116" s="219" t="str">
        <f>B66</f>
        <v>DEBILIDAD EN LA ARTICULACION INTRAINSTITUCIONAL  E INTERSECTORIAL </v>
      </c>
      <c r="C116" s="219"/>
      <c r="D116" s="219"/>
      <c r="E116" s="219"/>
      <c r="F116" s="219"/>
      <c r="N116" s="216"/>
      <c r="O116" s="217"/>
      <c r="P116" s="207" t="str">
        <f>B115</f>
        <v>BAJO NIVEL DE IMPLEMENTACION DE LAS POLITICAS  Y REQUISITOS DEL MIPG EN LA PLANEACION DE LA ENTIDAD PARA LA VIGENCIA</v>
      </c>
      <c r="Q116" s="208"/>
      <c r="R116" s="207" t="str">
        <f>B119</f>
        <v>DEFINICION DE PROCESOS Y PROCEDIMIENTOS (ACCIONES DOCUMENTADAS) QUE HAN FUNDAMENTADO EL SGC Y SU CERTIFICACION </v>
      </c>
      <c r="S116" s="208"/>
    </row>
    <row r="117" spans="1:19" ht="60" customHeight="1" thickBot="1" thickTop="1">
      <c r="A117" s="141"/>
      <c r="B117" s="213" t="s">
        <v>49</v>
      </c>
      <c r="C117" s="213"/>
      <c r="D117" s="213"/>
      <c r="E117" s="213"/>
      <c r="F117" s="213"/>
      <c r="N117" s="216"/>
      <c r="O117" s="217"/>
      <c r="P117" s="195" t="str">
        <f>B116</f>
        <v>DEBILIDAD EN LA ARTICULACION INTRAINSTITUCIONAL  E INTERSECTORIAL </v>
      </c>
      <c r="Q117" s="196"/>
      <c r="R117" s="195" t="str">
        <f>B120</f>
        <v>SE CUENTA CON APLICATIVOS WEB DE DESARROLLO INTERNO COMO APOYO A LA GESTION LABORAL.</v>
      </c>
      <c r="S117" s="196"/>
    </row>
    <row r="118" spans="1:19" ht="60" customHeight="1" thickBot="1" thickTop="1">
      <c r="A118" s="142" t="s">
        <v>386</v>
      </c>
      <c r="B118" s="219" t="str">
        <f>B61</f>
        <v>SE CUENTA CON APLICATIVO PARA EL SEGUIMIENTO A LA EJECUCION DEL PTS</v>
      </c>
      <c r="C118" s="219"/>
      <c r="D118" s="219"/>
      <c r="E118" s="219"/>
      <c r="F118" s="219"/>
      <c r="N118" s="274" t="s">
        <v>31</v>
      </c>
      <c r="O118" s="274"/>
      <c r="P118" s="264" t="s">
        <v>401</v>
      </c>
      <c r="Q118" s="265"/>
      <c r="R118" s="264" t="s">
        <v>402</v>
      </c>
      <c r="S118" s="266"/>
    </row>
    <row r="119" spans="1:19" ht="60" customHeight="1" thickBot="1" thickTop="1">
      <c r="A119" s="142" t="s">
        <v>387</v>
      </c>
      <c r="B119" s="219" t="str">
        <f>B67</f>
        <v>DEFINICION DE PROCESOS Y PROCEDIMIENTOS (ACCIONES DOCUMENTADAS) QUE HAN FUNDAMENTADO EL SGC Y SU CERTIFICACION </v>
      </c>
      <c r="C119" s="219"/>
      <c r="D119" s="219"/>
      <c r="E119" s="219"/>
      <c r="F119" s="219"/>
      <c r="N119" s="275"/>
      <c r="O119" s="276"/>
      <c r="P119" s="267"/>
      <c r="Q119" s="265"/>
      <c r="R119" s="264"/>
      <c r="S119" s="266"/>
    </row>
    <row r="120" spans="1:19" ht="60" customHeight="1" thickBot="1" thickTop="1">
      <c r="A120" s="142" t="s">
        <v>388</v>
      </c>
      <c r="B120" s="219" t="str">
        <f>B103</f>
        <v>SE CUENTA CON APLICATIVOS WEB DE DESARROLLO INTERNO COMO APOYO A LA GESTION LABORAL.</v>
      </c>
      <c r="C120" s="219"/>
      <c r="D120" s="219"/>
      <c r="E120" s="219"/>
      <c r="F120" s="219"/>
      <c r="N120" s="199" t="str">
        <f>B126</f>
        <v>INSUFICIENCIA EN ASIGNACION DE RECURSOS ECONOMICOS PARA EL DESARROLLO DE POLITICAS PUBLICAS  Y  MIPG LO QUE PUEDE AFECTAR EL CUMPLIMIENTO DE LOS OBJETIVOS INSTITUCIONALES</v>
      </c>
      <c r="O120" s="200"/>
      <c r="P120" s="267"/>
      <c r="Q120" s="265"/>
      <c r="R120" s="264"/>
      <c r="S120" s="266"/>
    </row>
    <row r="121" spans="1:19" ht="60" customHeight="1" thickBot="1" thickTop="1">
      <c r="A121" s="141"/>
      <c r="B121" s="213" t="s">
        <v>88</v>
      </c>
      <c r="C121" s="213"/>
      <c r="D121" s="213"/>
      <c r="E121" s="213"/>
      <c r="F121" s="213"/>
      <c r="N121" s="199" t="str">
        <f>B127</f>
        <v>BAJO NIVEL DE PARTICIPACION O ATENCION DE LA COMUNIDAD O ENTIDADES , DE LAS ACCIONES ADELANTADAS POR EN INSTITUTO PARA GARANTIZAR UN NIVEL ADECUADO DE PARTICIPACION CIUDADANA</v>
      </c>
      <c r="O121" s="200"/>
      <c r="P121" s="267"/>
      <c r="Q121" s="265"/>
      <c r="R121" s="264"/>
      <c r="S121" s="266"/>
    </row>
    <row r="122" spans="1:19" ht="60" customHeight="1" thickBot="1" thickTop="1">
      <c r="A122" s="142" t="s">
        <v>389</v>
      </c>
      <c r="B122" s="220" t="str">
        <f>B11</f>
        <v>FORMULACION DE LA POLITICA ATENCION INTEGRAL EN SALUD - PAIS Y EL MODELO INTEGRAL DE ATENCION EN SALUD - MIAS </v>
      </c>
      <c r="C122" s="221"/>
      <c r="D122" s="221"/>
      <c r="E122" s="221"/>
      <c r="F122" s="222"/>
      <c r="N122" s="199" t="str">
        <f>B128</f>
        <v>FACTORES DE RIESGO DEL AMBIENTE NATURALES Y ANTROPICOS QUE AFECTAN LA SALUD DE LA POBLACION Y EL QUE HACER INSTITUCIONAL.</v>
      </c>
      <c r="O122" s="200"/>
      <c r="P122" s="268"/>
      <c r="Q122" s="269"/>
      <c r="R122" s="270"/>
      <c r="S122" s="271"/>
    </row>
    <row r="123" spans="1:19" ht="60" customHeight="1" thickBot="1" thickTop="1">
      <c r="A123" s="142" t="s">
        <v>390</v>
      </c>
      <c r="B123" s="220" t="str">
        <f>B21</f>
        <v>CONTAR CON DIFERENTES FUENTES DE FINANCIAMIENTO PARA MEJOR LA CAPACIDAD INSTALADA DE LAS IPS PUBLICAS DEL DEPARTAMENTO ( SGR).</v>
      </c>
      <c r="C123" s="221"/>
      <c r="D123" s="221"/>
      <c r="E123" s="221"/>
      <c r="F123" s="222"/>
      <c r="N123" s="277" t="s">
        <v>88</v>
      </c>
      <c r="O123" s="278"/>
      <c r="P123" s="272" t="s">
        <v>403</v>
      </c>
      <c r="Q123" s="273"/>
      <c r="R123" s="272" t="s">
        <v>404</v>
      </c>
      <c r="S123" s="273"/>
    </row>
    <row r="124" spans="1:19" ht="60" customHeight="1" thickBot="1" thickTop="1">
      <c r="A124" s="142" t="s">
        <v>391</v>
      </c>
      <c r="B124" s="219" t="str">
        <f>B25</f>
        <v>MECANISMOS DE PARTICIPACION CON ENFOQUE DIFERENCIAL E INCLUYENTE, PARA  SER BENEFICIARIO  DE POLITICAS EN SALUD.</v>
      </c>
      <c r="C124" s="219"/>
      <c r="D124" s="219"/>
      <c r="E124" s="219"/>
      <c r="F124" s="219"/>
      <c r="N124" s="275"/>
      <c r="O124" s="276"/>
      <c r="P124" s="267"/>
      <c r="Q124" s="265"/>
      <c r="R124" s="267"/>
      <c r="S124" s="265"/>
    </row>
    <row r="125" spans="1:19" ht="60" customHeight="1" thickBot="1" thickTop="1">
      <c r="A125" s="141"/>
      <c r="B125" s="213" t="s">
        <v>31</v>
      </c>
      <c r="C125" s="213"/>
      <c r="D125" s="213"/>
      <c r="E125" s="213"/>
      <c r="F125" s="213"/>
      <c r="N125" s="199" t="str">
        <f>B122</f>
        <v>FORMULACION DE LA POLITICA ATENCION INTEGRAL EN SALUD - PAIS Y EL MODELO INTEGRAL DE ATENCION EN SALUD - MIAS </v>
      </c>
      <c r="O125" s="200"/>
      <c r="P125" s="267"/>
      <c r="Q125" s="265"/>
      <c r="R125" s="267"/>
      <c r="S125" s="265"/>
    </row>
    <row r="126" spans="1:19" ht="60" customHeight="1" thickBot="1" thickTop="1">
      <c r="A126" s="142" t="s">
        <v>392</v>
      </c>
      <c r="B126" s="214" t="str">
        <f>B20</f>
        <v>INSUFICIENCIA EN ASIGNACION DE RECURSOS ECONOMICOS PARA EL DESARROLLO DE POLITICAS PUBLICAS  Y  MIPG LO QUE PUEDE AFECTAR EL CUMPLIMIENTO DE LOS OBJETIVOS INSTITUCIONALES</v>
      </c>
      <c r="C126" s="214"/>
      <c r="D126" s="214"/>
      <c r="E126" s="214"/>
      <c r="F126" s="214"/>
      <c r="N126" s="199" t="str">
        <f>B123</f>
        <v>CONTAR CON DIFERENTES FUENTES DE FINANCIAMIENTO PARA MEJOR LA CAPACIDAD INSTALADA DE LAS IPS PUBLICAS DEL DEPARTAMENTO ( SGR).</v>
      </c>
      <c r="O126" s="200"/>
      <c r="P126" s="267"/>
      <c r="Q126" s="265"/>
      <c r="R126" s="267"/>
      <c r="S126" s="265"/>
    </row>
    <row r="127" spans="1:19" ht="60" customHeight="1" thickBot="1" thickTop="1">
      <c r="A127" s="142" t="s">
        <v>393</v>
      </c>
      <c r="B127" s="209" t="str">
        <f>B31</f>
        <v>BAJO NIVEL DE PARTICIPACION O ATENCION DE LA COMUNIDAD O ENTIDADES , DE LAS ACCIONES ADELANTADAS POR EN INSTITUTO PARA GARANTIZAR UN NIVEL ADECUADO DE PARTICIPACION CIUDADANA</v>
      </c>
      <c r="C127" s="210"/>
      <c r="D127" s="210"/>
      <c r="E127" s="210"/>
      <c r="F127" s="211"/>
      <c r="N127" s="199" t="str">
        <f>B124</f>
        <v>MECANISMOS DE PARTICIPACION CON ENFOQUE DIFERENCIAL E INCLUYENTE, PARA  SER BENEFICIARIO  DE POLITICAS EN SALUD.</v>
      </c>
      <c r="O127" s="200"/>
      <c r="P127" s="267"/>
      <c r="Q127" s="265"/>
      <c r="R127" s="267"/>
      <c r="S127" s="265"/>
    </row>
    <row r="128" spans="1:19" ht="60" customHeight="1" thickBot="1" thickTop="1">
      <c r="A128" s="143" t="s">
        <v>394</v>
      </c>
      <c r="B128" s="212" t="str">
        <f>B49</f>
        <v>FACTORES DE RIESGO DEL AMBIENTE NATURALES Y ANTROPICOS QUE AFECTAN LA SALUD DE LA POBLACION Y EL QUE HACER INSTITUCIONAL.</v>
      </c>
      <c r="C128" s="212"/>
      <c r="D128" s="212"/>
      <c r="E128" s="212"/>
      <c r="F128" s="212"/>
      <c r="N128" s="197"/>
      <c r="O128" s="198"/>
      <c r="P128" s="268"/>
      <c r="Q128" s="269"/>
      <c r="R128" s="268"/>
      <c r="S128" s="269"/>
    </row>
    <row r="129" ht="15.75" thickTop="1"/>
  </sheetData>
  <sheetProtection/>
  <mergeCells count="99">
    <mergeCell ref="A70:B70"/>
    <mergeCell ref="A79:F79"/>
    <mergeCell ref="A80:B80"/>
    <mergeCell ref="A95:F95"/>
    <mergeCell ref="A54:F54"/>
    <mergeCell ref="A55:B56"/>
    <mergeCell ref="C55:D55"/>
    <mergeCell ref="E55:F55"/>
    <mergeCell ref="A57:B57"/>
    <mergeCell ref="A69:F69"/>
    <mergeCell ref="A35:B35"/>
    <mergeCell ref="A40:F40"/>
    <mergeCell ref="A41:B41"/>
    <mergeCell ref="A46:F46"/>
    <mergeCell ref="A47:B47"/>
    <mergeCell ref="A53:F53"/>
    <mergeCell ref="E6:F6"/>
    <mergeCell ref="A65:B65"/>
    <mergeCell ref="A14:B14"/>
    <mergeCell ref="A18:F18"/>
    <mergeCell ref="A19:B19"/>
    <mergeCell ref="A23:F23"/>
    <mergeCell ref="A24:B24"/>
    <mergeCell ref="A28:F28"/>
    <mergeCell ref="A29:B29"/>
    <mergeCell ref="A34:F34"/>
    <mergeCell ref="A4:F4"/>
    <mergeCell ref="A5:F5"/>
    <mergeCell ref="A1:F2"/>
    <mergeCell ref="A74:B74"/>
    <mergeCell ref="A64:F64"/>
    <mergeCell ref="A6:B7"/>
    <mergeCell ref="C6:D6"/>
    <mergeCell ref="A8:B8"/>
    <mergeCell ref="A13:F13"/>
    <mergeCell ref="A73:F73"/>
    <mergeCell ref="A96:B96"/>
    <mergeCell ref="A100:F100"/>
    <mergeCell ref="A101:B101"/>
    <mergeCell ref="H88:M88"/>
    <mergeCell ref="J89:K89"/>
    <mergeCell ref="L89:M89"/>
    <mergeCell ref="H89:I96"/>
    <mergeCell ref="J90:K96"/>
    <mergeCell ref="L90:M96"/>
    <mergeCell ref="H97:I97"/>
    <mergeCell ref="H98:I101"/>
    <mergeCell ref="H103:I105"/>
    <mergeCell ref="J97:K101"/>
    <mergeCell ref="L97:M101"/>
    <mergeCell ref="J102:K105"/>
    <mergeCell ref="L102:M105"/>
    <mergeCell ref="H102:I102"/>
    <mergeCell ref="B113:F113"/>
    <mergeCell ref="B114:F114"/>
    <mergeCell ref="A111:F111"/>
    <mergeCell ref="A112:F112"/>
    <mergeCell ref="N121:O121"/>
    <mergeCell ref="N122:O122"/>
    <mergeCell ref="B115:F115"/>
    <mergeCell ref="B116:F116"/>
    <mergeCell ref="B117:F117"/>
    <mergeCell ref="B118:F118"/>
    <mergeCell ref="B119:F119"/>
    <mergeCell ref="B120:F120"/>
    <mergeCell ref="B121:F121"/>
    <mergeCell ref="B122:F122"/>
    <mergeCell ref="B123:F123"/>
    <mergeCell ref="B124:F124"/>
    <mergeCell ref="B125:F125"/>
    <mergeCell ref="B126:F126"/>
    <mergeCell ref="N111:S111"/>
    <mergeCell ref="N112:S112"/>
    <mergeCell ref="N113:O117"/>
    <mergeCell ref="P113:Q113"/>
    <mergeCell ref="R113:S113"/>
    <mergeCell ref="R114:S114"/>
    <mergeCell ref="R115:S115"/>
    <mergeCell ref="R116:S116"/>
    <mergeCell ref="P114:Q114"/>
    <mergeCell ref="P115:Q115"/>
    <mergeCell ref="P116:Q116"/>
    <mergeCell ref="P117:Q117"/>
    <mergeCell ref="B127:F127"/>
    <mergeCell ref="B128:F128"/>
    <mergeCell ref="N118:O118"/>
    <mergeCell ref="P118:Q122"/>
    <mergeCell ref="N123:O123"/>
    <mergeCell ref="P123:Q128"/>
    <mergeCell ref="R117:S117"/>
    <mergeCell ref="N124:O124"/>
    <mergeCell ref="N125:O125"/>
    <mergeCell ref="N126:O126"/>
    <mergeCell ref="N127:O127"/>
    <mergeCell ref="N128:O128"/>
    <mergeCell ref="R118:S122"/>
    <mergeCell ref="R123:S128"/>
    <mergeCell ref="N119:O119"/>
    <mergeCell ref="N120:O120"/>
  </mergeCells>
  <printOptions/>
  <pageMargins left="0.7086614173228347" right="0.7086614173228347" top="0.7480314960629921" bottom="0.7480314960629921"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tabColor theme="0"/>
  </sheetPr>
  <dimension ref="A1:V8"/>
  <sheetViews>
    <sheetView zoomScale="80" zoomScaleNormal="80" zoomScalePageLayoutView="0" workbookViewId="0" topLeftCell="F7">
      <selection activeCell="L8" sqref="L8"/>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2.00390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0" t="s">
        <v>127</v>
      </c>
      <c r="B2" s="250"/>
      <c r="C2" s="250"/>
      <c r="D2" s="250"/>
      <c r="E2" s="250"/>
      <c r="F2" s="250"/>
      <c r="G2" s="250"/>
      <c r="H2" s="250"/>
      <c r="I2" s="250"/>
      <c r="J2" s="250"/>
      <c r="K2" s="250"/>
      <c r="L2" s="250"/>
      <c r="M2" s="250"/>
      <c r="N2" s="250"/>
      <c r="O2" s="250"/>
      <c r="P2" s="250"/>
      <c r="Q2" s="250"/>
      <c r="R2" s="250"/>
      <c r="S2" s="250"/>
      <c r="T2" s="250"/>
      <c r="U2" s="250"/>
      <c r="V2" s="250"/>
    </row>
    <row r="3" spans="1:22" ht="48" customHeight="1">
      <c r="A3" s="251" t="s">
        <v>128</v>
      </c>
      <c r="B3" s="252"/>
      <c r="C3" s="252"/>
      <c r="D3" s="253"/>
      <c r="E3" s="254" t="s">
        <v>129</v>
      </c>
      <c r="F3" s="255"/>
      <c r="G3" s="255"/>
      <c r="H3" s="255"/>
      <c r="I3" s="255"/>
      <c r="J3" s="255"/>
      <c r="K3" s="255"/>
      <c r="L3" s="255"/>
      <c r="M3" s="256"/>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46" customHeight="1">
      <c r="A7" s="42">
        <v>1</v>
      </c>
      <c r="B7" s="42" t="str">
        <f>'[4]EJERCICIO 2'!C4</f>
        <v>Incumplimiento  total o parcialmente de las funciones o competencias que establecen la Constitución, la Ley  y demás normas que aplican al IDSN. </v>
      </c>
      <c r="C7" s="43" t="s">
        <v>157</v>
      </c>
      <c r="D7" s="42" t="str">
        <f>'[4]EJERCICIO 3'!D6</f>
        <v>1. Fallas en la planeación y toma de decisiones.
2. Inadecuados canales de comunicación.
3. Debilidad en la articulación del IDSN con las entidades.
4. Talento Humano sin las Competencias requeridas 
5. Insuficiencia del personal</v>
      </c>
      <c r="E7" s="42" t="str">
        <f>'[4]EJERCICIO 3'!E6</f>
        <v>1. Incumplimiento de la Misión, Visión, Objetivos y Metas institucionales.
2,Fallas en la articulaion interna y externa
3.Deterioro de la imagen Institucional y pérdida de credibilidad.
4, Incumplimiento de la metas institucionales y desgaste administr</v>
      </c>
      <c r="F7" s="44">
        <v>3</v>
      </c>
      <c r="G7" s="44">
        <v>10</v>
      </c>
      <c r="H7" s="45" t="str">
        <f>+IF((F7*G7)&lt;=10,"Baja",IF(AND((F7*G7)&gt;=15,(F7*G7)&lt;=25),"Moderada",IF(AND((F7*G7)&gt;=30,(F7*G7)&lt;=50),"Alta",IF(AND((F7*G7)&gt;=60,(F7*G7)&lt;=100),"Extrema","N/A"))))</f>
        <v>Alta</v>
      </c>
      <c r="I7" s="42" t="s">
        <v>158</v>
      </c>
      <c r="J7" s="44">
        <v>2</v>
      </c>
      <c r="K7" s="44">
        <v>10</v>
      </c>
      <c r="L7" s="45">
        <f>J7*K7</f>
        <v>20</v>
      </c>
      <c r="M7" s="45"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54" t="s">
        <v>367</v>
      </c>
      <c r="P7" s="47" t="s">
        <v>159</v>
      </c>
      <c r="Q7" s="48" t="s">
        <v>160</v>
      </c>
      <c r="R7" s="49"/>
      <c r="S7" s="42"/>
      <c r="T7" s="50"/>
      <c r="U7" s="42"/>
      <c r="V7" s="42"/>
    </row>
    <row r="8" spans="1:22" ht="312.75" customHeight="1">
      <c r="A8" s="37">
        <v>2</v>
      </c>
      <c r="B8" s="42" t="str">
        <f>'[4]EJERCICIO 2'!C5</f>
        <v>Desacierto en el desarrollo de la función instituciional del IDSN, en la elaboración y ejecución del Plan Estratégico  y en la gestión de políticas. </v>
      </c>
      <c r="C8" s="43" t="s">
        <v>157</v>
      </c>
      <c r="D8" s="42" t="str">
        <f>'[4]EJERCICIO 3'!D7</f>
        <v>1. Fallas en la coordinación institucional con otras entidades y al interior de la misma.
2. Debilidades en los canales de comunicación que imposibilita la gestión oportuna de información.
3. Modificación continúa de la normatividad que rige la función </v>
      </c>
      <c r="E8" s="51" t="str">
        <f>'[4]EJERCICIO 3'!E7</f>
        <v>1. Incumplimiento de la metas institucionales y los planes estrategicos.
2.Fallas en la articulaion interna y externa y en la tom,a de decisiones.
3. Sanciones administrativas, disciplinarias y fiscales.
4. Insatisfacción de las necesidades de los usua</v>
      </c>
      <c r="F8" s="44">
        <v>3</v>
      </c>
      <c r="G8" s="44">
        <v>10</v>
      </c>
      <c r="H8" s="45" t="str">
        <f>+IF((F8*G8)&lt;=10,"Baja",IF(AND((F8*G8)&gt;=15,(F8*G8)&lt;=25),"Moderada",IF(AND((F8*G8)&gt;=30,(F8*G8)&lt;=50),"Alta",IF(AND((F8*G8)&gt;=60,(F8*G8)&lt;=100),"Extrema","N/A"))))</f>
        <v>Alta</v>
      </c>
      <c r="I8" s="42" t="s">
        <v>161</v>
      </c>
      <c r="J8" s="44">
        <v>2</v>
      </c>
      <c r="K8" s="44">
        <v>10</v>
      </c>
      <c r="L8" s="45">
        <f>J8*K8</f>
        <v>20</v>
      </c>
      <c r="M8" s="45" t="str">
        <f>+IF((J8*K8)&lt;=10,"Baja",IF(AND((J8*K8)&gt;=15,(J8*K8)&lt;=25),"Moderada",IF(AND((J8*K8)&gt;=30,(J8*K8)&lt;=50),"Alta",IF(AND((J8*K8)&gt;=60,(J8*K8)&lt;=100),"Extrema","N/A"))))</f>
        <v>Moderada</v>
      </c>
      <c r="N8" s="46" t="str">
        <f>IF(L8&gt;=60,"Eliminación - Mitigación de la probabilidad",IF(L8&gt;=30,"Mitigación de la probabilidad - Mitigación de las consecuencias",IF(L8&gt;=15,"Asumir – Compartir o Transferir)",IF(L8&gt;=5,"Asumir","no valido"))))</f>
        <v>Asumir – Compartir o Transferir)</v>
      </c>
      <c r="O8" s="54" t="s">
        <v>368</v>
      </c>
      <c r="P8" s="47" t="s">
        <v>162</v>
      </c>
      <c r="Q8" s="48" t="s">
        <v>163</v>
      </c>
      <c r="R8" s="49"/>
      <c r="S8" s="42"/>
      <c r="T8" s="50"/>
      <c r="U8" s="42"/>
      <c r="V8" s="42"/>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8"/>
  <sheetViews>
    <sheetView zoomScale="80" zoomScaleNormal="80" zoomScalePageLayoutView="0" workbookViewId="0" topLeftCell="A4">
      <selection activeCell="B8" sqref="B8"/>
    </sheetView>
  </sheetViews>
  <sheetFormatPr defaultColWidth="11.421875" defaultRowHeight="15"/>
  <cols>
    <col min="1" max="1" width="7.140625" style="37" customWidth="1"/>
    <col min="2" max="2" width="45.28125" style="52" customWidth="1"/>
    <col min="3" max="3" width="23.28125" style="53" customWidth="1"/>
    <col min="4" max="4" width="60.7109375" style="37" customWidth="1"/>
    <col min="5" max="5" width="65.8515625" style="37" customWidth="1"/>
    <col min="6" max="6" width="16.28125" style="37" customWidth="1"/>
    <col min="7" max="7" width="16.00390625" style="37" customWidth="1"/>
    <col min="8" max="8" width="19.00390625" style="37" customWidth="1"/>
    <col min="9" max="9" width="19.851562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50.7109375" style="37" customWidth="1"/>
    <col min="16" max="16" width="35.710937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0" t="s">
        <v>127</v>
      </c>
      <c r="B2" s="250"/>
      <c r="C2" s="250"/>
      <c r="D2" s="250"/>
      <c r="E2" s="250"/>
      <c r="F2" s="250"/>
      <c r="G2" s="250"/>
      <c r="H2" s="250"/>
      <c r="I2" s="250"/>
      <c r="J2" s="250"/>
      <c r="K2" s="250"/>
      <c r="L2" s="250"/>
      <c r="M2" s="250"/>
      <c r="N2" s="250"/>
      <c r="O2" s="250"/>
      <c r="P2" s="250"/>
      <c r="Q2" s="250"/>
      <c r="R2" s="250"/>
      <c r="S2" s="250"/>
      <c r="T2" s="250"/>
      <c r="U2" s="250"/>
      <c r="V2" s="250"/>
    </row>
    <row r="3" spans="1:22" ht="48" customHeight="1">
      <c r="A3" s="251" t="s">
        <v>222</v>
      </c>
      <c r="B3" s="252"/>
      <c r="C3" s="252"/>
      <c r="D3" s="253"/>
      <c r="E3" s="254" t="s">
        <v>223</v>
      </c>
      <c r="F3" s="257"/>
      <c r="G3" s="257"/>
      <c r="H3" s="257"/>
      <c r="I3" s="257"/>
      <c r="J3" s="257"/>
      <c r="K3" s="257"/>
      <c r="L3" s="257"/>
      <c r="M3" s="258"/>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s="64" customFormat="1" ht="237" customHeight="1">
      <c r="A7" s="55">
        <v>3</v>
      </c>
      <c r="B7" s="55" t="str">
        <f>'[6]EJERCICIO 2'!C4</f>
        <v>Inefectividad de las Auditorias del SGC y del SCI,  frente a logro del objetivo</v>
      </c>
      <c r="C7" s="56" t="s">
        <v>157</v>
      </c>
      <c r="D7" s="55" t="str">
        <f>'[6]EJERCICIO 3'!D6</f>
        <v>1. Falta de participación de los lideres de los procesos (Nivel Directivo) en el diseño y seguimiento a las Auditorias del SGC.                                             2.  Falta de recursos para la realización de las Auditorías requeridas.            </v>
      </c>
      <c r="E7" s="55" t="str">
        <f>'[6]EJERCICIO 3'!E6</f>
        <v>1.Dificultades en el control y mitigacion del riesgo.   
2. dificultades en el cumplimiento del programa de auditorias y su objetivo
3Mantenimiento en el tiempo de una cultura de falta de autocontrol.                                                       </v>
      </c>
      <c r="F7" s="57">
        <v>5</v>
      </c>
      <c r="G7" s="57">
        <v>10</v>
      </c>
      <c r="H7" s="58" t="str">
        <f>+IF((F7*G7)&lt;=10,"Baja",IF(AND((F7*G7)&gt;=15,(F7*G7)&lt;=25),"Moderada",IF(AND((F7*G7)&gt;=30,(F7*G7)&lt;=50),"Alta",IF(AND((F7*G7)&gt;=60,(F7*G7)&lt;=100),"Extrema","N/A"))))</f>
        <v>Alta</v>
      </c>
      <c r="I7" s="55" t="s">
        <v>166</v>
      </c>
      <c r="J7" s="91">
        <v>4</v>
      </c>
      <c r="K7" s="57">
        <v>10</v>
      </c>
      <c r="L7" s="58">
        <f>J7*K7</f>
        <v>40</v>
      </c>
      <c r="M7" s="58" t="str">
        <f>+IF((J7*K7)&lt;=10,"Baja",IF(AND((J7*K7)&gt;=15,(J7*K7)&lt;=25),"Moderada",IF(AND((J7*K7)&gt;=30,(J7*K7)&lt;=50),"Alta",IF(AND((J7*K7)&gt;=60,(J7*K7)&lt;=100),"Extrema","N/A"))))</f>
        <v>Alta</v>
      </c>
      <c r="N7" s="59" t="str">
        <f>IF(L7&gt;=60,"Eliminación - Mitigación de la probabilidad",IF(L7&gt;=30,"Mitigación de la probabilidad - Mitigación de las consecuencias",IF(L7&gt;=15,"Asumir – Compartir o Transferir)",IF(L7&gt;=5,"Asumir","no valido"))))</f>
        <v>Mitigación de la probabilidad - Mitigación de las consecuencias</v>
      </c>
      <c r="O7" s="60" t="s">
        <v>224</v>
      </c>
      <c r="P7" s="92" t="s">
        <v>225</v>
      </c>
      <c r="Q7" s="55" t="s">
        <v>169</v>
      </c>
      <c r="R7" s="62"/>
      <c r="S7" s="55"/>
      <c r="T7" s="63"/>
      <c r="U7" s="55"/>
      <c r="V7" s="55"/>
    </row>
    <row r="8" spans="1:22" s="64" customFormat="1" ht="199.5" customHeight="1">
      <c r="A8" s="64">
        <v>4</v>
      </c>
      <c r="B8" s="55" t="str">
        <f>'[6]EJERCICIO 2'!C5</f>
        <v>Insuficiencia en la información relacionada con el MECI, para su evaluacion y seguimiento en los terminos reglamebntarios.</v>
      </c>
      <c r="C8" s="56" t="s">
        <v>157</v>
      </c>
      <c r="D8" s="55" t="str">
        <f>'[6]EJERCICIO 3'!D7</f>
        <v>1. Falta de conocimiento de las competencias del proceso -                                                                   2. Recursos insuficientes para el desarrollo de actividades pertinentes                                                  3. Descon</v>
      </c>
      <c r="E8" s="65" t="str">
        <f>'[6]EJERCICIO 3'!E7</f>
        <v>1.Posible incumplimiento de los requisitos de MECI
2.'Precarios niveles de Autocontrol y de Autogestión Institucional
3. Baja cultura del autocrontol, autogestión y autoevaluación.
4. falencias en el seguimiento, evaluación y analsis del MECI instituciona</v>
      </c>
      <c r="F8" s="57">
        <v>5</v>
      </c>
      <c r="G8" s="57">
        <v>10</v>
      </c>
      <c r="H8" s="58" t="str">
        <f>+IF((F8*G8)&lt;=10,"Baja",IF(AND((F8*G8)&gt;=15,(F8*G8)&lt;=25),"Moderada",IF(AND((F8*G8)&gt;=30,(F8*G8)&lt;=50),"Alta",IF(AND((F8*G8)&gt;=60,(F8*G8)&lt;=100),"Extrema","N/A"))))</f>
        <v>Alta</v>
      </c>
      <c r="I8" s="55" t="s">
        <v>170</v>
      </c>
      <c r="J8" s="57">
        <v>4</v>
      </c>
      <c r="K8" s="57">
        <v>10</v>
      </c>
      <c r="L8" s="58">
        <f>J8*K8</f>
        <v>40</v>
      </c>
      <c r="M8" s="58" t="str">
        <f>+IF((J8*K8)&lt;=10,"Baja",IF(AND((J8*K8)&gt;=15,(J8*K8)&lt;=25),"Moderada",IF(AND((J8*K8)&gt;=30,(J8*K8)&lt;=50),"Alta",IF(AND((J8*K8)&gt;=60,(J8*K8)&lt;=100),"Extrema","N/A"))))</f>
        <v>Alta</v>
      </c>
      <c r="N8" s="59" t="str">
        <f>IF(L8&gt;=60,"Eliminación - Mitigación de la probabilidad",IF(L8&gt;=30,"Mitigación de la probabilidad - Mitigación de las consecuencias",IF(L8&gt;=15,"Asumir – Compartir o Transferir)",IF(L8&gt;=5,"Asumir","no valido"))))</f>
        <v>Mitigación de la probabilidad - Mitigación de las consecuencias</v>
      </c>
      <c r="O8" s="33" t="s">
        <v>226</v>
      </c>
      <c r="P8" s="93" t="s">
        <v>227</v>
      </c>
      <c r="Q8" s="55" t="s">
        <v>169</v>
      </c>
      <c r="R8" s="62"/>
      <c r="S8" s="55"/>
      <c r="T8" s="63"/>
      <c r="U8" s="55"/>
      <c r="V8" s="55"/>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9"/>
  <sheetViews>
    <sheetView zoomScale="80" zoomScaleNormal="80" zoomScalePageLayoutView="0" workbookViewId="0" topLeftCell="A8">
      <selection activeCell="B9" sqref="B9"/>
    </sheetView>
  </sheetViews>
  <sheetFormatPr defaultColWidth="11.421875" defaultRowHeight="15"/>
  <cols>
    <col min="1" max="1" width="7.140625" style="37" customWidth="1"/>
    <col min="2" max="2" width="45.28125" style="52" customWidth="1"/>
    <col min="3" max="3" width="23.28125" style="53" customWidth="1"/>
    <col min="4" max="4" width="60.7109375" style="37" customWidth="1"/>
    <col min="5" max="5" width="65.8515625" style="37" customWidth="1"/>
    <col min="6" max="6" width="16.28125" style="37" customWidth="1"/>
    <col min="7" max="7" width="16.00390625" style="37" customWidth="1"/>
    <col min="8" max="8" width="19.00390625" style="37" customWidth="1"/>
    <col min="9" max="9" width="19.851562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50.7109375" style="37" customWidth="1"/>
    <col min="16" max="16" width="35.710937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0" t="s">
        <v>127</v>
      </c>
      <c r="B2" s="250"/>
      <c r="C2" s="250"/>
      <c r="D2" s="250"/>
      <c r="E2" s="250"/>
      <c r="F2" s="250"/>
      <c r="G2" s="250"/>
      <c r="H2" s="250"/>
      <c r="I2" s="250"/>
      <c r="J2" s="250"/>
      <c r="K2" s="250"/>
      <c r="L2" s="250"/>
      <c r="M2" s="250"/>
      <c r="N2" s="250"/>
      <c r="O2" s="250"/>
      <c r="P2" s="250"/>
      <c r="Q2" s="250"/>
      <c r="R2" s="250"/>
      <c r="S2" s="250"/>
      <c r="T2" s="250"/>
      <c r="U2" s="250"/>
      <c r="V2" s="250"/>
    </row>
    <row r="3" spans="1:22" ht="48" customHeight="1">
      <c r="A3" s="251" t="s">
        <v>164</v>
      </c>
      <c r="B3" s="252"/>
      <c r="C3" s="252"/>
      <c r="D3" s="253"/>
      <c r="E3" s="254" t="s">
        <v>165</v>
      </c>
      <c r="F3" s="255"/>
      <c r="G3" s="255"/>
      <c r="H3" s="255"/>
      <c r="I3" s="255"/>
      <c r="J3" s="255"/>
      <c r="K3" s="255"/>
      <c r="L3" s="255"/>
      <c r="M3" s="256"/>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s="64" customFormat="1" ht="237" customHeight="1">
      <c r="A7" s="55">
        <v>5</v>
      </c>
      <c r="B7" s="55" t="str">
        <f>'[5]EJERCICIO 2'!C4</f>
        <v>Inexactitud en el seguimiento y control a procesos a cargo de los lideres  (GESTION DE CALIDAD)</v>
      </c>
      <c r="C7" s="56" t="s">
        <v>157</v>
      </c>
      <c r="D7" s="55" t="str">
        <f>'[5]EJERCICIO 3'!D6</f>
        <v>1. Inadecuado seguimiento a la gestión de los procesos  y procedimientos por parte de los responsables, debido al incumplimiento de lineamientos internos.
2. Falencias en el establecimeinto de indicadores de gestión, que permitan alinear el logro de  los </v>
      </c>
      <c r="E7" s="55" t="str">
        <f>'[5]EJERCICIO 3'!E6</f>
        <v>1. Implementación de acciones erradas, que no garanticen impacto satisfactorio en la gestión de los procesos y logro de los objetivos
2. Desgaste administrativo y reprocesos  en la medición, frente a la gestión de  resultados de procesos y el logro de met</v>
      </c>
      <c r="F7" s="57">
        <v>4</v>
      </c>
      <c r="G7" s="57">
        <v>5</v>
      </c>
      <c r="H7" s="58" t="str">
        <f>+IF((F7*G7)&lt;=10,"Baja",IF(AND((F7*G7)&gt;=15,(F7*G7)&lt;=25),"Moderada",IF(AND((F7*G7)&gt;=30,(F7*G7)&lt;=50),"Alta",IF(AND((F7*G7)&gt;=60,(F7*G7)&lt;=100),"Extrema","N/A"))))</f>
        <v>Moderada</v>
      </c>
      <c r="I7" s="55" t="s">
        <v>166</v>
      </c>
      <c r="J7" s="57">
        <v>3</v>
      </c>
      <c r="K7" s="57">
        <v>5</v>
      </c>
      <c r="L7" s="58">
        <f>J7*K7</f>
        <v>15</v>
      </c>
      <c r="M7" s="58" t="str">
        <f>+IF((J7*K7)&lt;=10,"Baja",IF(AND((J7*K7)&gt;=15,(J7*K7)&lt;=25),"Moderada",IF(AND((J7*K7)&gt;=30,(J7*K7)&lt;=50),"Alta",IF(AND((J7*K7)&gt;=60,(J7*K7)&lt;=100),"Extrema","N/A"))))</f>
        <v>Moderada</v>
      </c>
      <c r="N7" s="59" t="str">
        <f>IF(L7&gt;=60,"Eliminación - Mitigación de la probabilidad",IF(L7&gt;=30,"Mitigación de la probabilidad - Mitigación de las consecuencias",IF(L7&gt;=15,"Asumir – Compartir o Transferir)",IF(L7&gt;=5,"Asumir","no valido"))))</f>
        <v>Asumir – Compartir o Transferir)</v>
      </c>
      <c r="O7" s="60" t="s">
        <v>167</v>
      </c>
      <c r="P7" s="61" t="s">
        <v>168</v>
      </c>
      <c r="Q7" s="55" t="s">
        <v>169</v>
      </c>
      <c r="R7" s="62"/>
      <c r="S7" s="55"/>
      <c r="T7" s="63"/>
      <c r="U7" s="55"/>
      <c r="V7" s="55"/>
    </row>
    <row r="8" spans="1:22" s="64" customFormat="1" ht="199.5" customHeight="1">
      <c r="A8" s="66">
        <v>6</v>
      </c>
      <c r="B8" s="55" t="str">
        <f>'[5]EJERCICIO 2'!C5</f>
        <v>Incumplimiento en ejecución de las Auditorías del SGC, debido a la inoportunidad en la ejecución del programa por parte de auditores y auditados (GESTION DE CALIDAD)</v>
      </c>
      <c r="C8" s="56" t="s">
        <v>157</v>
      </c>
      <c r="D8" s="55" t="str">
        <f>'[5]EJERCICIO 3'!D7</f>
        <v>1. Cruce de programaciòn y ejecución de actividades de los auditores y los auditados, atención de situaciones urgentes
2. Debilidad en el compromiso de la alta dirección para asegurar  la ejecución del programa de auditorias oportunamente.
3. No aplicació</v>
      </c>
      <c r="E8" s="65" t="str">
        <f>'[5]EJERCICIO 3'!E7</f>
        <v>1. Falencias en la identificación de hallazgos de auditoria, que imposibiliten la implementacion de acciones pertinentes para la mejora del SGC
2. Incumplimiento del objetivo del programa de auditorias con la afectación en la de mejora continua de los pro</v>
      </c>
      <c r="F8" s="57">
        <v>2</v>
      </c>
      <c r="G8" s="57">
        <v>10</v>
      </c>
      <c r="H8" s="58" t="str">
        <f>+IF((F8*G8)&lt;=10,"Baja",IF(AND((F8*G8)&gt;=15,(F8*G8)&lt;=25),"Moderada",IF(AND((F8*G8)&gt;=30,(F8*G8)&lt;=50),"Alta",IF(AND((F8*G8)&gt;=60,(F8*G8)&lt;=100),"Extrema","N/A"))))</f>
        <v>Moderada</v>
      </c>
      <c r="I8" s="55" t="s">
        <v>170</v>
      </c>
      <c r="J8" s="57">
        <v>1</v>
      </c>
      <c r="K8" s="57">
        <v>10</v>
      </c>
      <c r="L8" s="58">
        <f>J8*K8</f>
        <v>10</v>
      </c>
      <c r="M8" s="58" t="str">
        <f>+IF((J8*K8)&lt;=10,"Baja",IF(AND((J8*K8)&gt;=15,(J8*K8)&lt;=25),"Moderada",IF(AND((J8*K8)&gt;=30,(J8*K8)&lt;=50),"Alta",IF(AND((J8*K8)&gt;=60,(J8*K8)&lt;=100),"Extrema","N/A"))))</f>
        <v>Baja</v>
      </c>
      <c r="N8" s="59" t="str">
        <f>IF(L8&gt;=60,"Eliminación - Mitigación de la probabilidad",IF(L8&gt;=30,"Mitigación de la probabilidad - Mitigación de las consecuencias",IF(L8&gt;=15,"Asumir – Compartir o Transferir)",IF(L8&gt;=5,"Asumir","no valido"))))</f>
        <v>Asumir</v>
      </c>
      <c r="O8" s="33" t="s">
        <v>171</v>
      </c>
      <c r="P8" s="61" t="s">
        <v>172</v>
      </c>
      <c r="Q8" s="55" t="s">
        <v>169</v>
      </c>
      <c r="R8" s="62"/>
      <c r="S8" s="55"/>
      <c r="T8" s="63"/>
      <c r="U8" s="55"/>
      <c r="V8" s="55"/>
    </row>
    <row r="9" spans="1:22" s="64" customFormat="1" ht="252.75" customHeight="1">
      <c r="A9" s="66">
        <v>7</v>
      </c>
      <c r="B9" s="55" t="str">
        <f>'[5]EJERCICIO 2'!A6</f>
        <v>Acciones correctivas, preventivas y de mejor - Medición de satisfacción de clientes (GESTION DE CALIDAD)</v>
      </c>
      <c r="C9" s="56" t="s">
        <v>157</v>
      </c>
      <c r="D9" s="55" t="str">
        <f>'[5]EJERCICIO 3'!D8</f>
        <v>
1.Inadecauda implementación de la metodologia para el analisis de causas que no permite establecer la causa raiz e implementar acciones  correctivas y/o preventivas efectivas 
2. Inadecuado seguimiento por parte de los lideres de proceso a la efectividad</v>
      </c>
      <c r="E9" s="65" t="str">
        <f>'[5]EJERCICIO 3'!E8</f>
        <v>1. Reprocesos´y demoras al interior de la organización para obtención de la información requerida
2. Debilidad en la consolidación de información fiable, para la toma de decisiones institucional
3.Falencias en la implementación de acciones costo efectivas</v>
      </c>
      <c r="F9" s="57">
        <v>3</v>
      </c>
      <c r="G9" s="57">
        <v>10</v>
      </c>
      <c r="H9" s="58" t="str">
        <f>+IF((F9*G9)&lt;=10,"Baja",IF(AND((F9*G9)&gt;=15,(F9*G9)&lt;=25),"Moderada",IF(AND((F9*G9)&gt;=30,(F9*G9)&lt;=50),"Alta",IF(AND((F9*G9)&gt;=60,(F9*G9)&lt;=100),"Extrema","N/A"))))</f>
        <v>Alta</v>
      </c>
      <c r="I9" s="55" t="s">
        <v>173</v>
      </c>
      <c r="J9" s="57">
        <v>2</v>
      </c>
      <c r="K9" s="57">
        <v>10</v>
      </c>
      <c r="L9" s="58">
        <f>J9*K9</f>
        <v>20</v>
      </c>
      <c r="M9" s="58" t="str">
        <f>+IF((J9*K9)&lt;=10,"Baja",IF(AND((J9*K9)&gt;=15,(J9*K9)&lt;=25),"Moderada",IF(AND((J9*K9)&gt;=30,(J9*K9)&lt;=50),"Alta",IF(AND((J9*K9)&gt;=60,(J9*K9)&lt;=100),"Extrema","N/A"))))</f>
        <v>Moderada</v>
      </c>
      <c r="N9" s="59" t="str">
        <f>IF(L9&gt;=60,"Eliminación - Mitigación de la probabilidad",IF(L9&gt;=30,"Mitigación de la probabilidad - Mitigación de las consecuencias",IF(L9&gt;=15,"Asumir – Compartir o Transferir)",IF(L9&gt;=5,"Asumir","no valido"))))</f>
        <v>Asumir – Compartir o Transferir)</v>
      </c>
      <c r="O9" s="33" t="s">
        <v>174</v>
      </c>
      <c r="P9" s="61" t="s">
        <v>175</v>
      </c>
      <c r="Q9" s="55" t="s">
        <v>169</v>
      </c>
      <c r="R9" s="62"/>
      <c r="S9" s="55"/>
      <c r="T9" s="63"/>
      <c r="U9" s="55"/>
      <c r="V9" s="55"/>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9">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9">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9">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9"/>
  <sheetViews>
    <sheetView zoomScale="60" zoomScaleNormal="60" zoomScalePageLayoutView="0" workbookViewId="0" topLeftCell="C9">
      <selection activeCell="I15" sqref="I15"/>
    </sheetView>
  </sheetViews>
  <sheetFormatPr defaultColWidth="11.421875" defaultRowHeight="15"/>
  <cols>
    <col min="1" max="1" width="7.140625" style="37" customWidth="1"/>
    <col min="2" max="2" width="45.28125" style="53" customWidth="1"/>
    <col min="3" max="3" width="23.28125" style="53" customWidth="1"/>
    <col min="4" max="4" width="31.8515625" style="37" customWidth="1"/>
    <col min="5" max="5" width="30.421875" style="140"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29.281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371</v>
      </c>
      <c r="B2" s="259"/>
      <c r="C2" s="259"/>
      <c r="D2" s="259"/>
      <c r="E2" s="259"/>
      <c r="F2" s="259"/>
      <c r="G2" s="259"/>
      <c r="H2" s="259"/>
      <c r="I2" s="259"/>
      <c r="J2" s="259"/>
      <c r="K2" s="259"/>
      <c r="L2" s="259"/>
      <c r="M2" s="259"/>
      <c r="N2" s="259"/>
      <c r="O2" s="259"/>
      <c r="P2" s="259"/>
      <c r="Q2" s="259"/>
      <c r="R2" s="259"/>
      <c r="S2" s="259"/>
      <c r="T2" s="259"/>
      <c r="U2" s="259"/>
      <c r="V2" s="259"/>
    </row>
    <row r="3" spans="1:22" ht="15.75">
      <c r="A3" s="251" t="s">
        <v>176</v>
      </c>
      <c r="B3" s="252"/>
      <c r="C3" s="252"/>
      <c r="D3" s="253"/>
      <c r="E3" s="251" t="s">
        <v>372</v>
      </c>
      <c r="F3" s="255"/>
      <c r="G3" s="255"/>
      <c r="H3" s="255"/>
      <c r="I3" s="255"/>
      <c r="J3" s="255"/>
      <c r="K3" s="255"/>
      <c r="L3" s="255"/>
      <c r="M3" s="256"/>
      <c r="N3" s="131"/>
      <c r="O3" s="131"/>
      <c r="P3" s="131"/>
      <c r="Q3" s="131"/>
      <c r="R3" s="131"/>
      <c r="S3" s="131"/>
      <c r="T3" s="131"/>
      <c r="U3" s="131"/>
      <c r="V3" s="131"/>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130" t="s">
        <v>136</v>
      </c>
      <c r="C5" s="130" t="s">
        <v>137</v>
      </c>
      <c r="D5" s="130" t="s">
        <v>138</v>
      </c>
      <c r="E5" s="134"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130"/>
      <c r="C6" s="130"/>
      <c r="D6" s="39"/>
      <c r="E6" s="135"/>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381" customHeight="1">
      <c r="A7" s="43">
        <v>1</v>
      </c>
      <c r="B7" s="43" t="s">
        <v>177</v>
      </c>
      <c r="C7" s="67" t="s">
        <v>157</v>
      </c>
      <c r="D7" s="68" t="s">
        <v>178</v>
      </c>
      <c r="E7" s="136" t="s">
        <v>179</v>
      </c>
      <c r="F7" s="44">
        <v>4</v>
      </c>
      <c r="G7" s="44">
        <v>5</v>
      </c>
      <c r="H7" s="45" t="str">
        <f>+IF((F7*G7)&lt;=10,"Baja",IF(AND((F7*G7)&gt;=15,(F7*G7)&lt;=25),"Moderada",IF(AND((F7*G7)&gt;=30,(F7*G7)&lt;=50),"Alta",IF(AND((F7*G7)&gt;=60,(F7*G7)&lt;=100),"Extrema","N/A"))))</f>
        <v>Moderada</v>
      </c>
      <c r="I7" s="42" t="s">
        <v>180</v>
      </c>
      <c r="J7" s="44">
        <v>3</v>
      </c>
      <c r="K7" s="44">
        <v>5</v>
      </c>
      <c r="L7" s="45">
        <f>J7*K7</f>
        <v>15</v>
      </c>
      <c r="M7" s="45"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69" t="s">
        <v>181</v>
      </c>
      <c r="P7" s="70" t="s">
        <v>182</v>
      </c>
      <c r="Q7" s="42" t="s">
        <v>169</v>
      </c>
      <c r="R7" s="49"/>
      <c r="S7" s="42"/>
      <c r="T7" s="50"/>
      <c r="U7" s="42"/>
      <c r="V7" s="42"/>
    </row>
    <row r="8" spans="1:22" ht="270" customHeight="1">
      <c r="A8" s="53">
        <v>2</v>
      </c>
      <c r="B8" s="137" t="s">
        <v>183</v>
      </c>
      <c r="C8" s="43" t="s">
        <v>157</v>
      </c>
      <c r="D8" s="42" t="s">
        <v>373</v>
      </c>
      <c r="E8" s="133" t="s">
        <v>374</v>
      </c>
      <c r="F8" s="44">
        <v>2</v>
      </c>
      <c r="G8" s="44">
        <v>10</v>
      </c>
      <c r="H8" s="45" t="str">
        <f>+IF((F8*G8)&lt;=10,"Baja",IF(AND((F8*G8)&gt;=15,(F8*G8)&lt;=25),"Moderada",IF(AND((F8*G8)&gt;=30,(F8*G8)&lt;=50),"Alta",IF(AND((F8*G8)&gt;=60,(F8*G8)&lt;=100),"Extrema","N/A"))))</f>
        <v>Moderada</v>
      </c>
      <c r="I8" s="42" t="s">
        <v>375</v>
      </c>
      <c r="J8" s="44">
        <v>1</v>
      </c>
      <c r="K8" s="114">
        <v>10</v>
      </c>
      <c r="L8" s="45">
        <f>J8*K8</f>
        <v>10</v>
      </c>
      <c r="M8" s="45" t="str">
        <f>+IF((J8*K8)&lt;=10,"Baja",IF(AND((J8*K8)&gt;=15,(J8*K8)&lt;=25),"Moderada",IF(AND((J8*K8)&gt;=30,(J8*K8)&lt;=50),"Alta",IF(AND((J8*K8)&gt;=60,(J8*K8)&lt;=100),"Extrema","N/A"))))</f>
        <v>Baja</v>
      </c>
      <c r="N8" s="46" t="str">
        <f>IF(L8&gt;=60,"Eliminación - Mitigación de la probabilidad",IF(L8&gt;=30,"Mitigación de la probabilidad - Mitigación de las consecuencias",IF(L8&gt;=15,"Asumir – Compartir o Transferir)",IF(L8&gt;=5,"Asumir","no valido"))))</f>
        <v>Asumir</v>
      </c>
      <c r="O8" s="42" t="s">
        <v>376</v>
      </c>
      <c r="P8" s="70" t="s">
        <v>184</v>
      </c>
      <c r="Q8" s="42" t="s">
        <v>169</v>
      </c>
      <c r="R8" s="49"/>
      <c r="S8" s="42"/>
      <c r="T8" s="50"/>
      <c r="U8" s="42"/>
      <c r="V8" s="42"/>
    </row>
    <row r="9" spans="1:22" ht="409.5">
      <c r="A9" s="53">
        <v>3</v>
      </c>
      <c r="B9" s="137" t="s">
        <v>185</v>
      </c>
      <c r="C9" s="43" t="s">
        <v>157</v>
      </c>
      <c r="D9" s="69" t="s">
        <v>377</v>
      </c>
      <c r="E9" s="138" t="s">
        <v>378</v>
      </c>
      <c r="F9" s="44">
        <v>4</v>
      </c>
      <c r="G9" s="44">
        <v>20</v>
      </c>
      <c r="H9" s="45" t="str">
        <f>+IF((F9*G9)&lt;=10,"Baja",IF(AND((F9*G9)&gt;=15,(F9*G9)&lt;=25),"Moderada",IF(AND((F9*G9)&gt;=30,(F9*G9)&lt;=50),"Alta",IF(AND((F9*G9)&gt;=60,(F9*G9)&lt;=100),"Extrema","N/A"))))</f>
        <v>Extrema</v>
      </c>
      <c r="I9" s="42" t="s">
        <v>379</v>
      </c>
      <c r="J9" s="44">
        <v>4</v>
      </c>
      <c r="K9" s="114">
        <v>20</v>
      </c>
      <c r="L9" s="45">
        <f>J9*K9</f>
        <v>80</v>
      </c>
      <c r="M9" s="45" t="str">
        <f>+IF((J9*K9)&lt;=10,"Baja",IF(AND((J9*K9)&gt;=15,(J9*K9)&lt;=25),"Moderada",IF(AND((J9*K9)&gt;=30,(J9*K9)&lt;=50),"Alta",IF(AND((J9*K9)&gt;=60,(J9*K9)&lt;=100),"Extrema","N/A"))))</f>
        <v>Extrema</v>
      </c>
      <c r="N9" s="46" t="str">
        <f>IF(L9&gt;=60,"Eliminación - Mitigación de la probabilidad",IF(L9&gt;=30,"Mitigación de la probabilidad - Mitigación de las consecuencias",IF(L9&gt;=15,"Asumir – Compartir o Transferir)",IF(L9&gt;=5,"Asumir","no valido"))))</f>
        <v>Eliminación - Mitigación de la probabilidad</v>
      </c>
      <c r="O9" s="139" t="s">
        <v>380</v>
      </c>
      <c r="P9" s="70" t="s">
        <v>381</v>
      </c>
      <c r="Q9" s="42" t="s">
        <v>169</v>
      </c>
      <c r="R9" s="49"/>
      <c r="S9" s="42"/>
      <c r="T9" s="50"/>
      <c r="U9" s="42"/>
      <c r="V9" s="42"/>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21" dxfId="144" operator="containsText" stopIfTrue="1" text="Extrema">
      <formula>NOT(ISERROR(SEARCH("Extrema",M7)))</formula>
    </cfRule>
    <cfRule type="containsText" priority="22" dxfId="145" operator="containsText" stopIfTrue="1" text="Alta">
      <formula>NOT(ISERROR(SEARCH("Alta",M7)))</formula>
    </cfRule>
    <cfRule type="containsText" priority="23" dxfId="146" operator="containsText" stopIfTrue="1" text="Moderada">
      <formula>NOT(ISERROR(SEARCH("Moderada",M7)))</formula>
    </cfRule>
    <cfRule type="containsText" priority="24" dxfId="147" operator="containsText" stopIfTrue="1" text="Baja">
      <formula>NOT(ISERROR(SEARCH("Baja",M7)))</formula>
    </cfRule>
  </conditionalFormatting>
  <conditionalFormatting sqref="L7:L8">
    <cfRule type="containsText" priority="17" dxfId="148" operator="containsText" text="Extrema">
      <formula>NOT(ISERROR(SEARCH("Extrema",L7)))</formula>
    </cfRule>
    <cfRule type="containsText" priority="18" dxfId="149" operator="containsText" text="Alta">
      <formula>NOT(ISERROR(SEARCH("Alta",L7)))</formula>
    </cfRule>
    <cfRule type="containsText" priority="19" dxfId="150" operator="containsText" text="Moderada">
      <formula>NOT(ISERROR(SEARCH("Moderada",L7)))</formula>
    </cfRule>
    <cfRule type="containsText" priority="20" dxfId="151" operator="containsText" text="Baja">
      <formula>NOT(ISERROR(SEARCH("Baja",L7)))</formula>
    </cfRule>
  </conditionalFormatting>
  <conditionalFormatting sqref="H7:H8">
    <cfRule type="containsText" priority="13" dxfId="144" operator="containsText" stopIfTrue="1" text="Extrema">
      <formula>NOT(ISERROR(SEARCH("Extrema",H7)))</formula>
    </cfRule>
    <cfRule type="containsText" priority="14" dxfId="145" operator="containsText" stopIfTrue="1" text="Alta">
      <formula>NOT(ISERROR(SEARCH("Alta",H7)))</formula>
    </cfRule>
    <cfRule type="containsText" priority="15" dxfId="146" operator="containsText" stopIfTrue="1" text="Moderada">
      <formula>NOT(ISERROR(SEARCH("Moderada",H7)))</formula>
    </cfRule>
    <cfRule type="containsText" priority="16" dxfId="147" operator="containsText" stopIfTrue="1" text="Baja">
      <formula>NOT(ISERROR(SEARCH("Baja",H7)))</formula>
    </cfRule>
  </conditionalFormatting>
  <conditionalFormatting sqref="M9:N9">
    <cfRule type="containsText" priority="9" dxfId="144" operator="containsText" stopIfTrue="1" text="Extrema">
      <formula>NOT(ISERROR(SEARCH("Extrema",M9)))</formula>
    </cfRule>
    <cfRule type="containsText" priority="10" dxfId="145" operator="containsText" stopIfTrue="1" text="Alta">
      <formula>NOT(ISERROR(SEARCH("Alta",M9)))</formula>
    </cfRule>
    <cfRule type="containsText" priority="11" dxfId="146" operator="containsText" stopIfTrue="1" text="Moderada">
      <formula>NOT(ISERROR(SEARCH("Moderada",M9)))</formula>
    </cfRule>
    <cfRule type="containsText" priority="12" dxfId="147" operator="containsText" stopIfTrue="1" text="Baja">
      <formula>NOT(ISERROR(SEARCH("Baja",M9)))</formula>
    </cfRule>
  </conditionalFormatting>
  <conditionalFormatting sqref="L9">
    <cfRule type="containsText" priority="5" dxfId="148" operator="containsText" text="Extrema">
      <formula>NOT(ISERROR(SEARCH("Extrema",L9)))</formula>
    </cfRule>
    <cfRule type="containsText" priority="6" dxfId="149" operator="containsText" text="Alta">
      <formula>NOT(ISERROR(SEARCH("Alta",L9)))</formula>
    </cfRule>
    <cfRule type="containsText" priority="7" dxfId="150" operator="containsText" text="Moderada">
      <formula>NOT(ISERROR(SEARCH("Moderada",L9)))</formula>
    </cfRule>
    <cfRule type="containsText" priority="8" dxfId="151" operator="containsText" text="Baja">
      <formula>NOT(ISERROR(SEARCH("Baja",L9)))</formula>
    </cfRule>
  </conditionalFormatting>
  <conditionalFormatting sqref="H9">
    <cfRule type="containsText" priority="1" dxfId="144" operator="containsText" stopIfTrue="1" text="Extrema">
      <formula>NOT(ISERROR(SEARCH("Extrema",H9)))</formula>
    </cfRule>
    <cfRule type="containsText" priority="2" dxfId="145" operator="containsText" stopIfTrue="1" text="Alta">
      <formula>NOT(ISERROR(SEARCH("Alta",H9)))</formula>
    </cfRule>
    <cfRule type="containsText" priority="3" dxfId="146" operator="containsText" stopIfTrue="1" text="Moderada">
      <formula>NOT(ISERROR(SEARCH("Moderada",H9)))</formula>
    </cfRule>
    <cfRule type="containsText" priority="4" dxfId="147" operator="containsText" stopIfTrue="1" text="Baja">
      <formula>NOT(ISERROR(SEARCH("Baja",H9)))</formula>
    </cfRule>
  </conditionalFormatting>
  <dataValidations count="4">
    <dataValidation type="list" allowBlank="1" showInputMessage="1" showErrorMessage="1" sqref="R7:R9">
      <formula1>"Materializado, No Materializado"</formula1>
    </dataValidation>
    <dataValidation type="list" allowBlank="1" showInputMessage="1" showErrorMessage="1" sqref="C7:C9">
      <formula1>"Gestión, Corrupción,"</formula1>
    </dataValidation>
    <dataValidation type="list" allowBlank="1" showInputMessage="1" showErrorMessage="1" sqref="F7:F9 J7:J9">
      <formula1>"1,2,3,4,5"</formula1>
    </dataValidation>
    <dataValidation type="list" allowBlank="1" showInputMessage="1" showErrorMessage="1" sqref="G7:G9 K7:K9">
      <formula1>"5,10,20"</formula1>
    </dataValidation>
  </dataValidation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IV11"/>
  <sheetViews>
    <sheetView zoomScale="70" zoomScaleNormal="70" zoomScalePageLayoutView="0" workbookViewId="0" topLeftCell="A11">
      <selection activeCell="M17" sqref="M17"/>
    </sheetView>
  </sheetViews>
  <sheetFormatPr defaultColWidth="11.421875" defaultRowHeight="15"/>
  <cols>
    <col min="1" max="1" width="6.00390625" style="0" customWidth="1"/>
    <col min="2" max="2" width="19.57421875" style="17" customWidth="1"/>
    <col min="3" max="3" width="17.00390625" style="0" customWidth="1"/>
    <col min="4" max="4" width="27.140625" style="0" customWidth="1"/>
    <col min="5" max="5" width="23.7109375" style="0" customWidth="1"/>
    <col min="6" max="6" width="21.140625" style="0" customWidth="1"/>
    <col min="7" max="7" width="11.7109375" style="0" customWidth="1"/>
    <col min="8" max="8" width="15.421875" style="0" customWidth="1"/>
    <col min="9" max="9" width="14.28125" style="0" customWidth="1"/>
    <col min="10" max="10" width="17.00390625" style="0" customWidth="1"/>
    <col min="14" max="14" width="14.8515625" style="0" customWidth="1"/>
    <col min="15" max="15" width="26.28125" style="0" customWidth="1"/>
    <col min="16" max="16" width="14.28125" style="0" customWidth="1"/>
    <col min="18" max="18" width="13.8515625" style="0" customWidth="1"/>
    <col min="19" max="19" width="12.28125" style="0" customWidth="1"/>
  </cols>
  <sheetData>
    <row r="1" spans="1:22" s="74" customFormat="1" ht="15">
      <c r="A1" s="73"/>
      <c r="B1" s="260"/>
      <c r="C1" s="260"/>
      <c r="D1" s="260"/>
      <c r="E1" s="260"/>
      <c r="F1" s="260"/>
      <c r="G1" s="260"/>
      <c r="H1" s="260"/>
      <c r="I1" s="260"/>
      <c r="J1" s="260"/>
      <c r="K1" s="260"/>
      <c r="L1" s="260"/>
      <c r="M1" s="260"/>
      <c r="N1" s="260"/>
      <c r="O1" s="260"/>
      <c r="P1" s="260"/>
      <c r="Q1" s="260"/>
      <c r="R1" s="73"/>
      <c r="S1" s="73"/>
      <c r="T1" s="73"/>
      <c r="U1" s="73"/>
      <c r="V1" s="73"/>
    </row>
    <row r="2" spans="1:22" s="74" customFormat="1" ht="15">
      <c r="A2" s="250" t="s">
        <v>127</v>
      </c>
      <c r="B2" s="250"/>
      <c r="C2" s="250"/>
      <c r="D2" s="250"/>
      <c r="E2" s="250"/>
      <c r="F2" s="250"/>
      <c r="G2" s="250"/>
      <c r="H2" s="250"/>
      <c r="I2" s="250"/>
      <c r="J2" s="250"/>
      <c r="K2" s="250"/>
      <c r="L2" s="250"/>
      <c r="M2" s="250"/>
      <c r="N2" s="250"/>
      <c r="O2" s="250"/>
      <c r="P2" s="250"/>
      <c r="Q2" s="250"/>
      <c r="R2" s="250"/>
      <c r="S2" s="250"/>
      <c r="T2" s="250"/>
      <c r="U2" s="250"/>
      <c r="V2" s="250"/>
    </row>
    <row r="3" spans="1:22" s="74" customFormat="1" ht="93.75" customHeight="1">
      <c r="A3" s="251" t="s">
        <v>186</v>
      </c>
      <c r="B3" s="252"/>
      <c r="C3" s="252"/>
      <c r="D3" s="253"/>
      <c r="E3" s="254" t="s">
        <v>187</v>
      </c>
      <c r="F3" s="257"/>
      <c r="G3" s="257"/>
      <c r="H3" s="257"/>
      <c r="I3" s="257"/>
      <c r="J3" s="257"/>
      <c r="K3" s="257"/>
      <c r="L3" s="257"/>
      <c r="M3" s="258"/>
      <c r="N3" s="38"/>
      <c r="O3" s="38"/>
      <c r="P3" s="38"/>
      <c r="Q3" s="38"/>
      <c r="R3" s="38"/>
      <c r="S3" s="38"/>
      <c r="T3" s="38"/>
      <c r="U3" s="38"/>
      <c r="V3" s="38"/>
    </row>
    <row r="4" spans="1:22" s="74" customFormat="1" ht="1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s="74" customFormat="1" ht="1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s="74" customFormat="1" ht="75">
      <c r="A6" s="39"/>
      <c r="B6" s="40"/>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s="74" customFormat="1" ht="177.75" customHeight="1">
      <c r="A7" s="43">
        <v>11</v>
      </c>
      <c r="B7" s="43" t="s">
        <v>188</v>
      </c>
      <c r="C7" s="43" t="s">
        <v>189</v>
      </c>
      <c r="D7" s="69" t="s">
        <v>190</v>
      </c>
      <c r="E7" s="69" t="s">
        <v>191</v>
      </c>
      <c r="F7" s="44">
        <v>1</v>
      </c>
      <c r="G7" s="44">
        <v>10</v>
      </c>
      <c r="H7" s="45" t="str">
        <f>+IF((F7*G7)&lt;=10,"Baja",IF(AND((F7*G7)&gt;=15,(F7*G7)&lt;=25),"Moderada",IF(AND((F7*G7)&gt;=30,(F7*G7)&lt;=50),"Alta",IF(AND((F7*G7)&gt;=60,(F7*G7)&lt;=100),"Extrema","N/A"))))</f>
        <v>Baja</v>
      </c>
      <c r="I7" s="69" t="s">
        <v>192</v>
      </c>
      <c r="J7" s="44">
        <v>1</v>
      </c>
      <c r="K7" s="44">
        <v>10</v>
      </c>
      <c r="L7" s="45">
        <f>J7*K7</f>
        <v>10</v>
      </c>
      <c r="M7" s="45" t="str">
        <f>+IF((J7*K7)&lt;=10,"Baja",IF(AND((J7*K7)&gt;=15,(J7*K7)&lt;=25),"Moderada",IF(AND((J7*K7)&gt;=30,(J7*K7)&lt;=50),"Alta",IF(AND((J7*K7)&gt;=60,(J7*K7)&lt;=100),"Extrema","N/A"))))</f>
        <v>Baja</v>
      </c>
      <c r="N7" s="46" t="str">
        <f>IF(L7&gt;=60,"Eliminación - Mitigación de la probabilidad",IF(L7&gt;=30,"Mitigación de la probabilidad - Mitigación de las consecuencias",IF(L7&gt;=15,"Asumir – Compartir o Transferir)",IF(L7&gt;=5,"Asumir","no valido"))))</f>
        <v>Asumir</v>
      </c>
      <c r="O7" s="69" t="s">
        <v>193</v>
      </c>
      <c r="P7" s="75" t="s">
        <v>194</v>
      </c>
      <c r="Q7" s="42" t="s">
        <v>169</v>
      </c>
      <c r="R7" s="76"/>
      <c r="S7" s="42"/>
      <c r="T7" s="50"/>
      <c r="U7" s="42"/>
      <c r="V7" s="42"/>
    </row>
    <row r="8" spans="1:22" s="74" customFormat="1" ht="170.25" customHeight="1">
      <c r="A8" s="77">
        <v>12</v>
      </c>
      <c r="B8" s="78" t="s">
        <v>195</v>
      </c>
      <c r="C8" s="79" t="s">
        <v>157</v>
      </c>
      <c r="D8" s="80" t="s">
        <v>196</v>
      </c>
      <c r="E8" s="80" t="s">
        <v>197</v>
      </c>
      <c r="F8" s="44">
        <v>4</v>
      </c>
      <c r="G8" s="44">
        <v>10</v>
      </c>
      <c r="H8" s="45" t="str">
        <f>+IF((F8*G8)&lt;=10,"Baja",IF(AND((F8*G8)&gt;=15,(F8*G8)&lt;=25),"Moderada",IF(AND((F8*G8)&gt;=30,(F8*G8)&lt;=50),"Alta",IF(AND((F8*G8)&gt;=60,(F8*G8)&lt;=100),"Extrema","N/A"))))</f>
        <v>Alta</v>
      </c>
      <c r="I8" s="69" t="s">
        <v>198</v>
      </c>
      <c r="J8" s="44">
        <v>2</v>
      </c>
      <c r="K8" s="44">
        <v>10</v>
      </c>
      <c r="L8" s="45">
        <f>J8*K8</f>
        <v>20</v>
      </c>
      <c r="M8" s="45" t="str">
        <f>+IF((J8*K8)&lt;=10,"Baja",IF(AND((J8*K8)&gt;=15,(J8*K8)&lt;=25),"Moderada",IF(AND((J8*K8)&gt;=30,(J8*K8)&lt;=50),"Alta",IF(AND((J8*K8)&gt;=60,(J8*K8)&lt;=100),"Extrema","N/A"))))</f>
        <v>Moderada</v>
      </c>
      <c r="N8" s="46" t="str">
        <f>IF(L8&gt;=60,"Eliminación - Mitigación de la probabilidad",IF(L8&gt;=30,"Mitigación de la probabilidad - Mitigación de las consecuencias",IF(L8&gt;=15,"Asumir – Compartir o Transferir)",IF(L8&gt;=5,"Asumir","no valido"))))</f>
        <v>Asumir – Compartir o Transferir)</v>
      </c>
      <c r="O8" s="69" t="s">
        <v>199</v>
      </c>
      <c r="P8" s="75" t="s">
        <v>200</v>
      </c>
      <c r="Q8" s="42" t="s">
        <v>160</v>
      </c>
      <c r="R8" s="76"/>
      <c r="S8" s="42"/>
      <c r="T8" s="50"/>
      <c r="U8" s="42"/>
      <c r="V8" s="42"/>
    </row>
    <row r="9" spans="1:22" s="74" customFormat="1" ht="384.75" customHeight="1">
      <c r="A9" s="81">
        <v>13</v>
      </c>
      <c r="B9" s="43" t="s">
        <v>201</v>
      </c>
      <c r="C9" s="43" t="s">
        <v>157</v>
      </c>
      <c r="D9" s="69" t="s">
        <v>202</v>
      </c>
      <c r="E9" s="72" t="s">
        <v>203</v>
      </c>
      <c r="F9" s="44">
        <v>5</v>
      </c>
      <c r="G9" s="44">
        <v>10</v>
      </c>
      <c r="H9" s="45" t="str">
        <f>+IF((F9*G9)&lt;=10,"Baja",IF(AND((F9*G9)&gt;=15,(F9*G9)&lt;=25),"Moderada",IF(AND((F9*G9)&gt;=30,(F9*G9)&lt;=50),"Alta",IF(AND((F9*G9)&gt;=60,(F9*G9)&lt;=100),"Extrema","N/A"))))</f>
        <v>Alta</v>
      </c>
      <c r="I9" s="69" t="s">
        <v>204</v>
      </c>
      <c r="J9" s="44">
        <v>4</v>
      </c>
      <c r="K9" s="44">
        <v>10</v>
      </c>
      <c r="L9" s="45">
        <f>J9*K9</f>
        <v>40</v>
      </c>
      <c r="M9" s="45" t="str">
        <f>+IF((J9*K9)&lt;=10,"Baja",IF(AND((J9*K9)&gt;=15,(J9*K9)&lt;=25),"Moderada",IF(AND((J9*K9)&gt;=30,(J9*K9)&lt;=50),"Alta",IF(AND((J9*K9)&gt;=60,(J9*K9)&lt;=100),"Extrema","N/A"))))</f>
        <v>Alta</v>
      </c>
      <c r="N9" s="46" t="s">
        <v>205</v>
      </c>
      <c r="O9" s="69" t="s">
        <v>206</v>
      </c>
      <c r="P9" s="75" t="s">
        <v>207</v>
      </c>
      <c r="Q9" s="42" t="s">
        <v>208</v>
      </c>
      <c r="R9" s="76"/>
      <c r="S9" s="42"/>
      <c r="T9" s="50"/>
      <c r="U9" s="42"/>
      <c r="V9" s="42"/>
    </row>
    <row r="10" spans="1:256" s="74" customFormat="1" ht="367.5" customHeight="1">
      <c r="A10" s="81">
        <v>14</v>
      </c>
      <c r="B10" s="43" t="s">
        <v>209</v>
      </c>
      <c r="C10" s="43" t="s">
        <v>157</v>
      </c>
      <c r="D10" s="69" t="s">
        <v>210</v>
      </c>
      <c r="E10" s="72" t="s">
        <v>211</v>
      </c>
      <c r="F10" s="44">
        <v>4</v>
      </c>
      <c r="G10" s="44">
        <v>10</v>
      </c>
      <c r="H10" s="45" t="str">
        <f>+IF((F10*G10)&lt;=10,"Baja",IF(AND((F10*G10)&gt;=15,(F10*G10)&lt;=25),"Moderada",IF(AND((F10*G10)&gt;=30,(F10*G10)&lt;=50),"Alta",IF(AND((F10*G10)&gt;=60,(F10*G10)&lt;=100),"Extrema","N/A"))))</f>
        <v>Alta</v>
      </c>
      <c r="I10" s="69" t="s">
        <v>212</v>
      </c>
      <c r="J10" s="44">
        <v>3</v>
      </c>
      <c r="K10" s="44">
        <v>5</v>
      </c>
      <c r="L10" s="45">
        <f>J10*K10</f>
        <v>15</v>
      </c>
      <c r="M10" s="45" t="str">
        <f>+IF((J10*K10)&lt;=10,"Baja",IF(AND((J10*K10)&gt;=15,(J10*K10)&lt;=25),"Moderada",IF(AND((J10*K10)&gt;=30,(J10*K10)&lt;=50),"Alta",IF(AND((J10*K10)&gt;=60,(J10*K10)&lt;=100),"Extrema","N/A"))))</f>
        <v>Moderada</v>
      </c>
      <c r="N10" s="46" t="str">
        <f>IF(L10&gt;=60,"Eliminación - Mitigación de la probabilidad",IF(L10&gt;=30,"Mitigación de la probabilidad - Mitigación de las consecuencias",IF(L10&gt;=15,"Asumir – Compartir o Transferir)",IF(L10&gt;=5,"Asumir","no valido"))))</f>
        <v>Asumir – Compartir o Transferir)</v>
      </c>
      <c r="O10" s="69" t="s">
        <v>213</v>
      </c>
      <c r="P10" s="75" t="s">
        <v>214</v>
      </c>
      <c r="Q10" s="42" t="s">
        <v>169</v>
      </c>
      <c r="R10" s="76"/>
      <c r="S10" s="42"/>
      <c r="T10" s="50"/>
      <c r="U10" s="42"/>
      <c r="V10" s="42"/>
      <c r="W10" s="81"/>
      <c r="X10" s="42"/>
      <c r="Y10" s="43"/>
      <c r="Z10" s="69"/>
      <c r="AA10" s="72"/>
      <c r="AB10" s="44"/>
      <c r="AC10" s="44"/>
      <c r="AD10" s="45"/>
      <c r="AE10" s="69"/>
      <c r="AF10" s="44"/>
      <c r="AG10" s="44"/>
      <c r="AH10" s="45"/>
      <c r="AI10" s="45"/>
      <c r="AJ10" s="46"/>
      <c r="AK10" s="69"/>
      <c r="AL10" s="75"/>
      <c r="AM10" s="42"/>
      <c r="AN10" s="76"/>
      <c r="AO10" s="42"/>
      <c r="AP10" s="50"/>
      <c r="AQ10" s="42"/>
      <c r="AR10" s="42"/>
      <c r="AS10" s="81"/>
      <c r="AT10" s="42"/>
      <c r="AU10" s="43"/>
      <c r="AV10" s="69"/>
      <c r="AW10" s="72"/>
      <c r="AX10" s="44"/>
      <c r="AY10" s="44"/>
      <c r="AZ10" s="45"/>
      <c r="BA10" s="69"/>
      <c r="BB10" s="44"/>
      <c r="BC10" s="44"/>
      <c r="BD10" s="45"/>
      <c r="BE10" s="45"/>
      <c r="BF10" s="46"/>
      <c r="BG10" s="69"/>
      <c r="BH10" s="75"/>
      <c r="BI10" s="42"/>
      <c r="BJ10" s="76"/>
      <c r="BK10" s="42"/>
      <c r="BL10" s="50"/>
      <c r="BM10" s="42"/>
      <c r="BN10" s="42"/>
      <c r="BO10" s="81"/>
      <c r="BP10" s="42"/>
      <c r="BQ10" s="43"/>
      <c r="BR10" s="69"/>
      <c r="BS10" s="72"/>
      <c r="BT10" s="44"/>
      <c r="BU10" s="44"/>
      <c r="BV10" s="45"/>
      <c r="BW10" s="69"/>
      <c r="BX10" s="44"/>
      <c r="BY10" s="44"/>
      <c r="BZ10" s="45"/>
      <c r="CA10" s="45"/>
      <c r="CB10" s="46"/>
      <c r="CC10" s="69"/>
      <c r="CD10" s="75"/>
      <c r="CE10" s="42"/>
      <c r="CF10" s="76"/>
      <c r="CG10" s="42"/>
      <c r="CH10" s="50"/>
      <c r="CI10" s="42"/>
      <c r="CJ10" s="42"/>
      <c r="CK10" s="81"/>
      <c r="CL10" s="42"/>
      <c r="CM10" s="43"/>
      <c r="CN10" s="69"/>
      <c r="CO10" s="72"/>
      <c r="CP10" s="44"/>
      <c r="CQ10" s="44"/>
      <c r="CR10" s="45"/>
      <c r="CS10" s="69"/>
      <c r="CT10" s="44"/>
      <c r="CU10" s="44"/>
      <c r="CV10" s="45"/>
      <c r="CW10" s="45"/>
      <c r="CX10" s="46"/>
      <c r="CY10" s="69"/>
      <c r="CZ10" s="75"/>
      <c r="DA10" s="42"/>
      <c r="DB10" s="76"/>
      <c r="DC10" s="42"/>
      <c r="DD10" s="50"/>
      <c r="DE10" s="42"/>
      <c r="DF10" s="42"/>
      <c r="DG10" s="81"/>
      <c r="DH10" s="42"/>
      <c r="DI10" s="43"/>
      <c r="DJ10" s="69"/>
      <c r="DK10" s="72"/>
      <c r="DL10" s="44"/>
      <c r="DM10" s="44"/>
      <c r="DN10" s="45"/>
      <c r="DO10" s="69"/>
      <c r="DP10" s="44"/>
      <c r="DQ10" s="44"/>
      <c r="DR10" s="45"/>
      <c r="DS10" s="45"/>
      <c r="DT10" s="46"/>
      <c r="DU10" s="69"/>
      <c r="DV10" s="75"/>
      <c r="DW10" s="42"/>
      <c r="DX10" s="76"/>
      <c r="DY10" s="42"/>
      <c r="DZ10" s="50"/>
      <c r="EA10" s="42"/>
      <c r="EB10" s="42"/>
      <c r="EC10" s="81"/>
      <c r="ED10" s="42"/>
      <c r="EE10" s="43"/>
      <c r="EF10" s="69"/>
      <c r="EG10" s="72"/>
      <c r="EH10" s="44"/>
      <c r="EI10" s="44"/>
      <c r="EJ10" s="45"/>
      <c r="EK10" s="69"/>
      <c r="EL10" s="44"/>
      <c r="EM10" s="44"/>
      <c r="EN10" s="45"/>
      <c r="EO10" s="45"/>
      <c r="EP10" s="46"/>
      <c r="EQ10" s="69"/>
      <c r="ER10" s="75"/>
      <c r="ES10" s="42"/>
      <c r="ET10" s="76"/>
      <c r="EU10" s="42"/>
      <c r="EV10" s="50"/>
      <c r="EW10" s="42"/>
      <c r="EX10" s="42"/>
      <c r="EY10" s="81"/>
      <c r="EZ10" s="42"/>
      <c r="FA10" s="43"/>
      <c r="FB10" s="69"/>
      <c r="FC10" s="72"/>
      <c r="FD10" s="44"/>
      <c r="FE10" s="44"/>
      <c r="FF10" s="45"/>
      <c r="FG10" s="69"/>
      <c r="FH10" s="44"/>
      <c r="FI10" s="44"/>
      <c r="FJ10" s="45"/>
      <c r="FK10" s="45"/>
      <c r="FL10" s="46"/>
      <c r="FM10" s="69"/>
      <c r="FN10" s="75"/>
      <c r="FO10" s="42"/>
      <c r="FP10" s="76"/>
      <c r="FQ10" s="42"/>
      <c r="FR10" s="50"/>
      <c r="FS10" s="42"/>
      <c r="FT10" s="42"/>
      <c r="FU10" s="81"/>
      <c r="FV10" s="42"/>
      <c r="FW10" s="43"/>
      <c r="FX10" s="69"/>
      <c r="FY10" s="72"/>
      <c r="FZ10" s="44"/>
      <c r="GA10" s="44"/>
      <c r="GB10" s="45"/>
      <c r="GC10" s="69"/>
      <c r="GD10" s="44"/>
      <c r="GE10" s="44"/>
      <c r="GF10" s="45"/>
      <c r="GG10" s="45"/>
      <c r="GH10" s="46"/>
      <c r="GI10" s="69"/>
      <c r="GJ10" s="75"/>
      <c r="GK10" s="42"/>
      <c r="GL10" s="76"/>
      <c r="GM10" s="42"/>
      <c r="GN10" s="50"/>
      <c r="GO10" s="42"/>
      <c r="GP10" s="42"/>
      <c r="GQ10" s="81"/>
      <c r="GR10" s="42"/>
      <c r="GS10" s="43"/>
      <c r="GT10" s="69"/>
      <c r="GU10" s="72"/>
      <c r="GV10" s="44"/>
      <c r="GW10" s="44"/>
      <c r="GX10" s="45"/>
      <c r="GY10" s="69"/>
      <c r="GZ10" s="44"/>
      <c r="HA10" s="44"/>
      <c r="HB10" s="45"/>
      <c r="HC10" s="45"/>
      <c r="HD10" s="46"/>
      <c r="HE10" s="69"/>
      <c r="HF10" s="75"/>
      <c r="HG10" s="42"/>
      <c r="HH10" s="76"/>
      <c r="HI10" s="42"/>
      <c r="HJ10" s="50"/>
      <c r="HK10" s="42"/>
      <c r="HL10" s="42"/>
      <c r="HM10" s="81"/>
      <c r="HN10" s="42"/>
      <c r="HO10" s="43"/>
      <c r="HP10" s="69"/>
      <c r="HQ10" s="72"/>
      <c r="HR10" s="44"/>
      <c r="HS10" s="44"/>
      <c r="HT10" s="45"/>
      <c r="HU10" s="69"/>
      <c r="HV10" s="44"/>
      <c r="HW10" s="44"/>
      <c r="HX10" s="45"/>
      <c r="HY10" s="45"/>
      <c r="HZ10" s="46"/>
      <c r="IA10" s="69"/>
      <c r="IB10" s="75"/>
      <c r="IC10" s="42"/>
      <c r="ID10" s="76"/>
      <c r="IE10" s="42"/>
      <c r="IF10" s="50"/>
      <c r="IG10" s="42"/>
      <c r="IH10" s="42"/>
      <c r="II10" s="81"/>
      <c r="IJ10" s="42"/>
      <c r="IK10" s="43"/>
      <c r="IL10" s="69"/>
      <c r="IM10" s="72"/>
      <c r="IN10" s="44"/>
      <c r="IO10" s="44"/>
      <c r="IP10" s="45"/>
      <c r="IQ10" s="69"/>
      <c r="IR10" s="44"/>
      <c r="IS10" s="44"/>
      <c r="IT10" s="45"/>
      <c r="IU10" s="45"/>
      <c r="IV10" s="46"/>
    </row>
    <row r="11" spans="1:256" s="74" customFormat="1" ht="258.75" customHeight="1">
      <c r="A11" s="81">
        <v>15</v>
      </c>
      <c r="B11" s="43" t="s">
        <v>215</v>
      </c>
      <c r="C11" s="43" t="s">
        <v>157</v>
      </c>
      <c r="D11" s="69" t="s">
        <v>216</v>
      </c>
      <c r="E11" s="72" t="s">
        <v>217</v>
      </c>
      <c r="F11" s="44">
        <v>4</v>
      </c>
      <c r="G11" s="44">
        <v>10</v>
      </c>
      <c r="H11" s="45" t="str">
        <f>+IF((F11*G11)&lt;=10,"Baja",IF(AND((F11*G11)&gt;=15,(F11*G11)&lt;=25),"Moderada",IF(AND((F11*G11)&gt;=30,(F11*G11)&lt;=50),"Alta",IF(AND((F11*G11)&gt;=60,(F11*G11)&lt;=100),"Extrema","N/A"))))</f>
        <v>Alta</v>
      </c>
      <c r="I11" s="69" t="s">
        <v>218</v>
      </c>
      <c r="J11" s="44">
        <v>2</v>
      </c>
      <c r="K11" s="44">
        <v>5</v>
      </c>
      <c r="L11" s="45">
        <f>J11*K11</f>
        <v>10</v>
      </c>
      <c r="M11" s="45" t="str">
        <f>+IF((J11*K11)&lt;=10,"Baja",IF(AND((J11*K11)&gt;=15,(J11*K11)&lt;=25),"Moderada",IF(AND((J11*K11)&gt;=30,(J11*K11)&lt;=50),"Alta",IF(AND((J11*K11)&gt;=60,(J11*K11)&lt;=100),"Extrema","N/A"))))</f>
        <v>Baja</v>
      </c>
      <c r="N11" s="46" t="s">
        <v>219</v>
      </c>
      <c r="O11" s="69" t="s">
        <v>220</v>
      </c>
      <c r="P11" s="75" t="s">
        <v>221</v>
      </c>
      <c r="Q11" s="42" t="s">
        <v>208</v>
      </c>
      <c r="R11" s="76"/>
      <c r="S11" s="42"/>
      <c r="T11" s="50"/>
      <c r="U11" s="42"/>
      <c r="V11" s="42"/>
      <c r="W11" s="81"/>
      <c r="X11" s="82"/>
      <c r="Y11" s="77"/>
      <c r="Z11" s="83"/>
      <c r="AA11" s="84"/>
      <c r="AB11" s="85"/>
      <c r="AC11" s="85"/>
      <c r="AD11" s="86"/>
      <c r="AE11" s="83"/>
      <c r="AF11" s="85"/>
      <c r="AG11" s="85"/>
      <c r="AH11" s="86"/>
      <c r="AI11" s="86"/>
      <c r="AJ11" s="87"/>
      <c r="AK11" s="83"/>
      <c r="AL11" s="88"/>
      <c r="AM11" s="82"/>
      <c r="AN11" s="89"/>
      <c r="AO11" s="82"/>
      <c r="AP11" s="90"/>
      <c r="AQ11" s="82"/>
      <c r="AR11" s="82"/>
      <c r="AS11" s="81"/>
      <c r="AT11" s="82"/>
      <c r="AU11" s="77"/>
      <c r="AV11" s="83"/>
      <c r="AW11" s="84"/>
      <c r="AX11" s="85"/>
      <c r="AY11" s="85"/>
      <c r="AZ11" s="86"/>
      <c r="BA11" s="83"/>
      <c r="BB11" s="85"/>
      <c r="BC11" s="85"/>
      <c r="BD11" s="86"/>
      <c r="BE11" s="86"/>
      <c r="BF11" s="87"/>
      <c r="BG11" s="83"/>
      <c r="BH11" s="88"/>
      <c r="BI11" s="82"/>
      <c r="BJ11" s="89"/>
      <c r="BK11" s="82"/>
      <c r="BL11" s="90"/>
      <c r="BM11" s="82"/>
      <c r="BN11" s="82"/>
      <c r="BO11" s="81"/>
      <c r="BP11" s="82"/>
      <c r="BQ11" s="77"/>
      <c r="BR11" s="83"/>
      <c r="BS11" s="84"/>
      <c r="BT11" s="85"/>
      <c r="BU11" s="85"/>
      <c r="BV11" s="86"/>
      <c r="BW11" s="83"/>
      <c r="BX11" s="85"/>
      <c r="BY11" s="85"/>
      <c r="BZ11" s="86"/>
      <c r="CA11" s="86"/>
      <c r="CB11" s="87"/>
      <c r="CC11" s="83"/>
      <c r="CD11" s="88"/>
      <c r="CE11" s="82"/>
      <c r="CF11" s="89"/>
      <c r="CG11" s="82"/>
      <c r="CH11" s="90"/>
      <c r="CI11" s="82"/>
      <c r="CJ11" s="82"/>
      <c r="CK11" s="81"/>
      <c r="CL11" s="82"/>
      <c r="CM11" s="77"/>
      <c r="CN11" s="83"/>
      <c r="CO11" s="84"/>
      <c r="CP11" s="85"/>
      <c r="CQ11" s="85"/>
      <c r="CR11" s="86"/>
      <c r="CS11" s="83"/>
      <c r="CT11" s="85"/>
      <c r="CU11" s="85"/>
      <c r="CV11" s="86"/>
      <c r="CW11" s="86"/>
      <c r="CX11" s="87"/>
      <c r="CY11" s="83"/>
      <c r="CZ11" s="88"/>
      <c r="DA11" s="82"/>
      <c r="DB11" s="89"/>
      <c r="DC11" s="82"/>
      <c r="DD11" s="90"/>
      <c r="DE11" s="82"/>
      <c r="DF11" s="82"/>
      <c r="DG11" s="81"/>
      <c r="DH11" s="82"/>
      <c r="DI11" s="77"/>
      <c r="DJ11" s="83"/>
      <c r="DK11" s="84"/>
      <c r="DL11" s="85"/>
      <c r="DM11" s="85"/>
      <c r="DN11" s="86"/>
      <c r="DO11" s="83"/>
      <c r="DP11" s="85"/>
      <c r="DQ11" s="85"/>
      <c r="DR11" s="86"/>
      <c r="DS11" s="86"/>
      <c r="DT11" s="87"/>
      <c r="DU11" s="83"/>
      <c r="DV11" s="88"/>
      <c r="DW11" s="82"/>
      <c r="DX11" s="89"/>
      <c r="DY11" s="82"/>
      <c r="DZ11" s="90"/>
      <c r="EA11" s="82"/>
      <c r="EB11" s="82"/>
      <c r="EC11" s="81"/>
      <c r="ED11" s="82"/>
      <c r="EE11" s="77"/>
      <c r="EF11" s="83"/>
      <c r="EG11" s="84"/>
      <c r="EH11" s="85"/>
      <c r="EI11" s="85"/>
      <c r="EJ11" s="86"/>
      <c r="EK11" s="83"/>
      <c r="EL11" s="85"/>
      <c r="EM11" s="85"/>
      <c r="EN11" s="86"/>
      <c r="EO11" s="86"/>
      <c r="EP11" s="87"/>
      <c r="EQ11" s="83"/>
      <c r="ER11" s="88"/>
      <c r="ES11" s="82"/>
      <c r="ET11" s="89"/>
      <c r="EU11" s="82"/>
      <c r="EV11" s="90"/>
      <c r="EW11" s="82"/>
      <c r="EX11" s="82"/>
      <c r="EY11" s="81"/>
      <c r="EZ11" s="82"/>
      <c r="FA11" s="77"/>
      <c r="FB11" s="83"/>
      <c r="FC11" s="84"/>
      <c r="FD11" s="85"/>
      <c r="FE11" s="85"/>
      <c r="FF11" s="86"/>
      <c r="FG11" s="83"/>
      <c r="FH11" s="85"/>
      <c r="FI11" s="85"/>
      <c r="FJ11" s="86"/>
      <c r="FK11" s="86"/>
      <c r="FL11" s="87"/>
      <c r="FM11" s="83"/>
      <c r="FN11" s="88"/>
      <c r="FO11" s="82"/>
      <c r="FP11" s="89"/>
      <c r="FQ11" s="82"/>
      <c r="FR11" s="90"/>
      <c r="FS11" s="82"/>
      <c r="FT11" s="82"/>
      <c r="FU11" s="81"/>
      <c r="FV11" s="82"/>
      <c r="FW11" s="77"/>
      <c r="FX11" s="83"/>
      <c r="FY11" s="84"/>
      <c r="FZ11" s="85"/>
      <c r="GA11" s="85"/>
      <c r="GB11" s="86"/>
      <c r="GC11" s="83"/>
      <c r="GD11" s="85"/>
      <c r="GE11" s="85"/>
      <c r="GF11" s="86"/>
      <c r="GG11" s="86"/>
      <c r="GH11" s="87"/>
      <c r="GI11" s="83"/>
      <c r="GJ11" s="88"/>
      <c r="GK11" s="82"/>
      <c r="GL11" s="89"/>
      <c r="GM11" s="82"/>
      <c r="GN11" s="90"/>
      <c r="GO11" s="82"/>
      <c r="GP11" s="82"/>
      <c r="GQ11" s="81"/>
      <c r="GR11" s="82"/>
      <c r="GS11" s="77"/>
      <c r="GT11" s="83"/>
      <c r="GU11" s="84"/>
      <c r="GV11" s="85"/>
      <c r="GW11" s="85"/>
      <c r="GX11" s="86"/>
      <c r="GY11" s="83"/>
      <c r="GZ11" s="85"/>
      <c r="HA11" s="85"/>
      <c r="HB11" s="86"/>
      <c r="HC11" s="86"/>
      <c r="HD11" s="87"/>
      <c r="HE11" s="83"/>
      <c r="HF11" s="88"/>
      <c r="HG11" s="82"/>
      <c r="HH11" s="89"/>
      <c r="HI11" s="82"/>
      <c r="HJ11" s="90"/>
      <c r="HK11" s="82"/>
      <c r="HL11" s="82"/>
      <c r="HM11" s="81"/>
      <c r="HN11" s="82"/>
      <c r="HO11" s="77"/>
      <c r="HP11" s="83"/>
      <c r="HQ11" s="84"/>
      <c r="HR11" s="85"/>
      <c r="HS11" s="85"/>
      <c r="HT11" s="86"/>
      <c r="HU11" s="83"/>
      <c r="HV11" s="85"/>
      <c r="HW11" s="85"/>
      <c r="HX11" s="86"/>
      <c r="HY11" s="86"/>
      <c r="HZ11" s="87"/>
      <c r="IA11" s="83"/>
      <c r="IB11" s="88"/>
      <c r="IC11" s="82"/>
      <c r="ID11" s="89"/>
      <c r="IE11" s="82"/>
      <c r="IF11" s="90"/>
      <c r="IG11" s="82"/>
      <c r="IH11" s="82"/>
      <c r="II11" s="81"/>
      <c r="IJ11" s="82"/>
      <c r="IK11" s="77"/>
      <c r="IL11" s="83"/>
      <c r="IM11" s="84"/>
      <c r="IN11" s="85"/>
      <c r="IO11" s="85"/>
      <c r="IP11" s="86"/>
      <c r="IQ11" s="83"/>
      <c r="IR11" s="85"/>
      <c r="IS11" s="85"/>
      <c r="IT11" s="86"/>
      <c r="IU11" s="86"/>
      <c r="IV11" s="87"/>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M8 H7:H9 M9:N9">
    <cfRule type="containsText" priority="25" dxfId="144" operator="containsText" stopIfTrue="1" text="Extrema">
      <formula>NOT(ISERROR(SEARCH("Extrema",H7)))</formula>
    </cfRule>
    <cfRule type="containsText" priority="26" dxfId="145" operator="containsText" stopIfTrue="1" text="Alta">
      <formula>NOT(ISERROR(SEARCH("Alta",H7)))</formula>
    </cfRule>
    <cfRule type="containsText" priority="27" dxfId="146" operator="containsText" stopIfTrue="1" text="Moderada">
      <formula>NOT(ISERROR(SEARCH("Moderada",H7)))</formula>
    </cfRule>
    <cfRule type="containsText" priority="28" dxfId="147" operator="containsText" stopIfTrue="1" text="Baja">
      <formula>NOT(ISERROR(SEARCH("Baja",H7)))</formula>
    </cfRule>
  </conditionalFormatting>
  <conditionalFormatting sqref="L7:L9">
    <cfRule type="containsText" priority="21" dxfId="148" operator="containsText" text="Extrema">
      <formula>NOT(ISERROR(SEARCH("Extrema",L7)))</formula>
    </cfRule>
    <cfRule type="containsText" priority="22" dxfId="149" operator="containsText" text="Alta">
      <formula>NOT(ISERROR(SEARCH("Alta",L7)))</formula>
    </cfRule>
    <cfRule type="containsText" priority="23" dxfId="150" operator="containsText" text="Moderada">
      <formula>NOT(ISERROR(SEARCH("Moderada",L7)))</formula>
    </cfRule>
    <cfRule type="containsText" priority="24" dxfId="151" operator="containsText" text="Baja">
      <formula>NOT(ISERROR(SEARCH("Baja",L7)))</formula>
    </cfRule>
  </conditionalFormatting>
  <conditionalFormatting sqref="N7">
    <cfRule type="containsText" priority="17" dxfId="144" operator="containsText" stopIfTrue="1" text="Extrema">
      <formula>NOT(ISERROR(SEARCH("Extrema",N7)))</formula>
    </cfRule>
    <cfRule type="containsText" priority="18" dxfId="145" operator="containsText" stopIfTrue="1" text="Alta">
      <formula>NOT(ISERROR(SEARCH("Alta",N7)))</formula>
    </cfRule>
    <cfRule type="containsText" priority="19" dxfId="146" operator="containsText" stopIfTrue="1" text="Moderada">
      <formula>NOT(ISERROR(SEARCH("Moderada",N7)))</formula>
    </cfRule>
    <cfRule type="containsText" priority="20" dxfId="147" operator="containsText" stopIfTrue="1" text="Baja">
      <formula>NOT(ISERROR(SEARCH("Baja",N7)))</formula>
    </cfRule>
  </conditionalFormatting>
  <conditionalFormatting sqref="N8">
    <cfRule type="containsText" priority="13" dxfId="144" operator="containsText" stopIfTrue="1" text="Extrema">
      <formula>NOT(ISERROR(SEARCH("Extrema",N8)))</formula>
    </cfRule>
    <cfRule type="containsText" priority="14" dxfId="145" operator="containsText" stopIfTrue="1" text="Alta">
      <formula>NOT(ISERROR(SEARCH("Alta",N8)))</formula>
    </cfRule>
    <cfRule type="containsText" priority="15" dxfId="146" operator="containsText" stopIfTrue="1" text="Moderada">
      <formula>NOT(ISERROR(SEARCH("Moderada",N8)))</formula>
    </cfRule>
    <cfRule type="containsText" priority="16" dxfId="147" operator="containsText" stopIfTrue="1" text="Baja">
      <formula>NOT(ISERROR(SEARCH("Baja",N8)))</formula>
    </cfRule>
  </conditionalFormatting>
  <conditionalFormatting sqref="M10:N11 AI10:AJ11 BE10:BF11 CA10:CB11 CW10:CX11 DS10:DT11 EO10:EP11 FK10:FL11 GG10:GH11 HC10:HD11 HY10:HZ11 IU10:IV11">
    <cfRule type="containsText" priority="9" dxfId="144" operator="containsText" stopIfTrue="1" text="Extrema">
      <formula>NOT(ISERROR(SEARCH("Extrema",M10)))</formula>
    </cfRule>
    <cfRule type="containsText" priority="10" dxfId="145" operator="containsText" stopIfTrue="1" text="Alta">
      <formula>NOT(ISERROR(SEARCH("Alta",M10)))</formula>
    </cfRule>
    <cfRule type="containsText" priority="11" dxfId="146" operator="containsText" stopIfTrue="1" text="Moderada">
      <formula>NOT(ISERROR(SEARCH("Moderada",M10)))</formula>
    </cfRule>
    <cfRule type="containsText" priority="12" dxfId="147" operator="containsText" stopIfTrue="1" text="Baja">
      <formula>NOT(ISERROR(SEARCH("Baja",M10)))</formula>
    </cfRule>
  </conditionalFormatting>
  <conditionalFormatting sqref="L10:L11 AH10:AH11 BD10:BD11 BZ10:BZ11 CV10:CV11 DR10:DR11 EN10:EN11 FJ10:FJ11 GF10:GF11 HB10:HB11 HX10:HX11 IT10:IT11">
    <cfRule type="containsText" priority="5" dxfId="148" operator="containsText" text="Extrema">
      <formula>NOT(ISERROR(SEARCH("Extrema",L10)))</formula>
    </cfRule>
    <cfRule type="containsText" priority="6" dxfId="149" operator="containsText" text="Alta">
      <formula>NOT(ISERROR(SEARCH("Alta",L10)))</formula>
    </cfRule>
    <cfRule type="containsText" priority="7" dxfId="150" operator="containsText" text="Moderada">
      <formula>NOT(ISERROR(SEARCH("Moderada",L10)))</formula>
    </cfRule>
    <cfRule type="containsText" priority="8" dxfId="151" operator="containsText" text="Baja">
      <formula>NOT(ISERROR(SEARCH("Baja",L10)))</formula>
    </cfRule>
  </conditionalFormatting>
  <conditionalFormatting sqref="H10:H11 AD10:AD11 AZ10:AZ11 BV10:BV11 CR10:CR11 DN10:DN11 EJ10:EJ11 FF10:FF11 GB10:GB11 GX10:GX11 HT10:HT11 IP10:IP11">
    <cfRule type="containsText" priority="1" dxfId="144" operator="containsText" stopIfTrue="1" text="Extrema">
      <formula>NOT(ISERROR(SEARCH("Extrema",H10)))</formula>
    </cfRule>
    <cfRule type="containsText" priority="2" dxfId="145" operator="containsText" stopIfTrue="1" text="Alta">
      <formula>NOT(ISERROR(SEARCH("Alta",H10)))</formula>
    </cfRule>
    <cfRule type="containsText" priority="3" dxfId="146" operator="containsText" stopIfTrue="1" text="Moderada">
      <formula>NOT(ISERROR(SEARCH("Moderada",H10)))</formula>
    </cfRule>
    <cfRule type="containsText" priority="4" dxfId="147" operator="containsText" stopIfTrue="1" text="Baja">
      <formula>NOT(ISERROR(SEARCH("Baja",H10)))</formula>
    </cfRule>
  </conditionalFormatting>
  <dataValidations count="4">
    <dataValidation type="list" allowBlank="1" showInputMessage="1" showErrorMessage="1" sqref="K7:K11 G7:G11">
      <formula1>"5,10,20"</formula1>
    </dataValidation>
    <dataValidation type="list" allowBlank="1" showInputMessage="1" showErrorMessage="1" sqref="J7:J11 F7:F11">
      <formula1>"1,2,3,4,5"</formula1>
    </dataValidation>
    <dataValidation type="list" allowBlank="1" showInputMessage="1" showErrorMessage="1" sqref="R7:R11">
      <formula1>"Materializado, No Materializado"</formula1>
    </dataValidation>
    <dataValidation type="list" allowBlank="1" showInputMessage="1" showErrorMessage="1" sqref="C7 C9:C11">
      <formula1>"Gestión, Corrupción,"</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8"/>
  <sheetViews>
    <sheetView zoomScalePageLayoutView="0" workbookViewId="0" topLeftCell="A7">
      <selection activeCell="C7" sqref="C7"/>
    </sheetView>
  </sheetViews>
  <sheetFormatPr defaultColWidth="11.421875" defaultRowHeight="15"/>
  <cols>
    <col min="1" max="1" width="7.140625" style="52"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2.00390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0" t="s">
        <v>127</v>
      </c>
      <c r="B2" s="250"/>
      <c r="C2" s="250"/>
      <c r="D2" s="250"/>
      <c r="E2" s="250"/>
      <c r="F2" s="250"/>
      <c r="G2" s="250"/>
      <c r="H2" s="250"/>
      <c r="I2" s="250"/>
      <c r="J2" s="250"/>
      <c r="K2" s="250"/>
      <c r="L2" s="250"/>
      <c r="M2" s="250"/>
      <c r="N2" s="250"/>
      <c r="O2" s="250"/>
      <c r="P2" s="250"/>
      <c r="Q2" s="250"/>
      <c r="R2" s="250"/>
      <c r="S2" s="250"/>
      <c r="T2" s="250"/>
      <c r="U2" s="250"/>
      <c r="V2" s="250"/>
    </row>
    <row r="3" spans="1:22" ht="48" customHeight="1">
      <c r="A3" s="251" t="s">
        <v>228</v>
      </c>
      <c r="B3" s="252"/>
      <c r="C3" s="252"/>
      <c r="D3" s="253"/>
      <c r="E3" s="251" t="s">
        <v>229</v>
      </c>
      <c r="F3" s="255"/>
      <c r="G3" s="255"/>
      <c r="H3" s="255"/>
      <c r="I3" s="255"/>
      <c r="J3" s="255"/>
      <c r="K3" s="255"/>
      <c r="L3" s="255"/>
      <c r="M3" s="256"/>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04" customHeight="1">
      <c r="A7" s="42">
        <v>16</v>
      </c>
      <c r="B7" s="42" t="str">
        <f>'[7]EJERCICIO 2'!C4</f>
        <v>Ocurrencia de situaciones que afecten el tramite contractual </v>
      </c>
      <c r="C7" s="43" t="s">
        <v>157</v>
      </c>
      <c r="D7" s="42" t="str">
        <f>'[7]EJERCICIO 3'!D6</f>
        <v>1.- Falta de adecuada Planeaciòn de la Contratación  Institucional 
2. Incumplimiento de la funcion de Supervision asignada para cada uno de los contratos
3.- Incumplimiento en los términos otorgados  a la OAJ para el desarrollo del proceso de contratacio</v>
      </c>
      <c r="E7" s="42" t="str">
        <f>'[7]EJERCICIO 3'!E6</f>
        <v>1. Incumplimiento de los objetivos institucionales   
2. Deterioro de la imagen institucional      
3. Posible Detrimento patrimonial para la entidad  
4. Riesgo de tipificación de delitos relacionados con la contratación estatal </v>
      </c>
      <c r="F7" s="44">
        <v>1</v>
      </c>
      <c r="G7" s="44">
        <v>20</v>
      </c>
      <c r="H7" s="45" t="str">
        <f>+IF((F7*G7)&lt;=10,"Baja",IF(AND((F7*G7)&gt;=15,(F7*G7)&lt;=25),"Moderada",IF(AND((F7*G7)&gt;=30,(F7*G7)&lt;=50),"Alta",IF(AND((F7*G7)&gt;=60,(F7*G7)&lt;=100),"Extrema","N/A"))))</f>
        <v>Moderada</v>
      </c>
      <c r="I7" s="42" t="s">
        <v>158</v>
      </c>
      <c r="J7" s="44">
        <v>1</v>
      </c>
      <c r="K7" s="44">
        <v>20</v>
      </c>
      <c r="L7" s="45">
        <f>J7*K7</f>
        <v>20</v>
      </c>
      <c r="M7" s="45"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61" t="s">
        <v>230</v>
      </c>
      <c r="P7" s="70" t="s">
        <v>231</v>
      </c>
      <c r="Q7" s="42" t="s">
        <v>232</v>
      </c>
      <c r="R7" s="49" t="s">
        <v>233</v>
      </c>
      <c r="S7" s="42" t="s">
        <v>234</v>
      </c>
      <c r="T7" s="50">
        <f>5/5</f>
        <v>1</v>
      </c>
      <c r="U7" s="42" t="s">
        <v>235</v>
      </c>
      <c r="V7" s="42" t="s">
        <v>236</v>
      </c>
    </row>
    <row r="8" spans="1:22" ht="270" customHeight="1">
      <c r="A8" s="52">
        <v>17</v>
      </c>
      <c r="B8" s="42" t="str">
        <f>'[7]EJERCICIO 2'!C5</f>
        <v>Inexactitud en la motivación y aplicaciòn de la norma en la elaboraciòn de actos administrativos proyectados por la OAJ o sometidos a su revision</v>
      </c>
      <c r="C8" s="43" t="s">
        <v>157</v>
      </c>
      <c r="D8" s="42" t="str">
        <f>'[7]EJERCICIO 3'!D7</f>
        <v>1. Desconocimiento de las normas
2. Presiones indebidas para elaboración de actos administrativos   
3. Tráfico de influencias</v>
      </c>
      <c r="E8" s="51" t="str">
        <f>'[7]EJERCICIO 3'!E7</f>
        <v>1. Insatisfacción de los usuarios internos y externos 
2. Violaciòn a la norma 
3. Perdida de credibilidad en los procesos    
4. Demandas y detrimento al presupuesto de la entidad</v>
      </c>
      <c r="F8" s="44">
        <v>3</v>
      </c>
      <c r="G8" s="44">
        <v>20</v>
      </c>
      <c r="H8" s="45" t="str">
        <f>+IF((F8*G8)&lt;=10,"Baja",IF(AND((F8*G8)&gt;=15,(F8*G8)&lt;=25),"Moderada",IF(AND((F8*G8)&gt;=30,(F8*G8)&lt;=50),"Alta",IF(AND((F8*G8)&gt;=60,(F8*G8)&lt;=100),"Extrema","N/A"))))</f>
        <v>Extrema</v>
      </c>
      <c r="I8" s="42" t="s">
        <v>161</v>
      </c>
      <c r="J8" s="44">
        <v>1</v>
      </c>
      <c r="K8" s="44">
        <v>20</v>
      </c>
      <c r="L8" s="45">
        <f>J8*K8</f>
        <v>20</v>
      </c>
      <c r="M8" s="45" t="str">
        <f>+IF((J8*K8)&lt;=10,"Baja",IF(AND((J8*K8)&gt;=15,(J8*K8)&lt;=25),"Moderada",IF(AND((J8*K8)&gt;=30,(J8*K8)&lt;=50),"Alta",IF(AND((J8*K8)&gt;=60,(J8*K8)&lt;=100),"Extrema","N/A"))))</f>
        <v>Moderada</v>
      </c>
      <c r="N8" s="46" t="str">
        <f>IF(L8&gt;=60,"Eliminación - Mitigación de la probabilidad",IF(L8&gt;=30,"Mitigación de la probabilidad - Mitigación de las consecuencias",IF(L8&gt;=15,"Asumir – Compartir o Transferir)",IF(L8&gt;=5,"Asumir","no valido"))))</f>
        <v>Asumir – Compartir o Transferir)</v>
      </c>
      <c r="O8" s="94" t="s">
        <v>237</v>
      </c>
      <c r="P8" s="70" t="s">
        <v>238</v>
      </c>
      <c r="Q8" s="42" t="s">
        <v>232</v>
      </c>
      <c r="R8" s="49" t="s">
        <v>233</v>
      </c>
      <c r="S8" s="42" t="s">
        <v>234</v>
      </c>
      <c r="T8" s="50">
        <f>3/3</f>
        <v>1</v>
      </c>
      <c r="U8" s="42" t="s">
        <v>239</v>
      </c>
      <c r="V8" s="42" t="s">
        <v>236</v>
      </c>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cfRule type="containsText" priority="9" dxfId="144" operator="containsText" stopIfTrue="1" text="Extrema">
      <formula>NOT(ISERROR(SEARCH("Extrema",M7)))</formula>
    </cfRule>
    <cfRule type="containsText" priority="10" dxfId="145" operator="containsText" stopIfTrue="1" text="Alta">
      <formula>NOT(ISERROR(SEARCH("Alta",M7)))</formula>
    </cfRule>
    <cfRule type="containsText" priority="11" dxfId="146" operator="containsText" stopIfTrue="1" text="Moderada">
      <formula>NOT(ISERROR(SEARCH("Moderada",M7)))</formula>
    </cfRule>
    <cfRule type="containsText" priority="12" dxfId="147" operator="containsText" stopIfTrue="1" text="Baja">
      <formula>NOT(ISERROR(SEARCH("Baja",M7)))</formula>
    </cfRule>
  </conditionalFormatting>
  <conditionalFormatting sqref="L7:L8">
    <cfRule type="containsText" priority="5" dxfId="148" operator="containsText" text="Extrema">
      <formula>NOT(ISERROR(SEARCH("Extrema",L7)))</formula>
    </cfRule>
    <cfRule type="containsText" priority="6" dxfId="149" operator="containsText" text="Alta">
      <formula>NOT(ISERROR(SEARCH("Alta",L7)))</formula>
    </cfRule>
    <cfRule type="containsText" priority="7" dxfId="150" operator="containsText" text="Moderada">
      <formula>NOT(ISERROR(SEARCH("Moderada",L7)))</formula>
    </cfRule>
    <cfRule type="containsText" priority="8" dxfId="151" operator="containsText" text="Baja">
      <formula>NOT(ISERROR(SEARCH("Baja",L7)))</formula>
    </cfRule>
  </conditionalFormatting>
  <conditionalFormatting sqref="H7:H8">
    <cfRule type="containsText" priority="1" dxfId="144" operator="containsText" stopIfTrue="1" text="Extrema">
      <formula>NOT(ISERROR(SEARCH("Extrema",H7)))</formula>
    </cfRule>
    <cfRule type="containsText" priority="2" dxfId="145" operator="containsText" stopIfTrue="1" text="Alta">
      <formula>NOT(ISERROR(SEARCH("Alta",H7)))</formula>
    </cfRule>
    <cfRule type="containsText" priority="3" dxfId="146" operator="containsText" stopIfTrue="1" text="Moderada">
      <formula>NOT(ISERROR(SEARCH("Moderada",H7)))</formula>
    </cfRule>
    <cfRule type="containsText" priority="4" dxfId="147" operator="containsText" stopIfTrue="1" text="Baja">
      <formula>NOT(ISERROR(SEARCH("Baja",H7)))</formula>
    </cfRule>
  </conditionalFormatting>
  <dataValidations count="4">
    <dataValidation type="list" allowBlank="1" showInputMessage="1" showErrorMessage="1" sqref="R7:R8">
      <formula1>"Materializado, No Materializado"</formula1>
    </dataValidation>
    <dataValidation type="list" allowBlank="1" showInputMessage="1" showErrorMessage="1" sqref="C7:C8">
      <formula1>"Gestión, Corrupción,"</formula1>
    </dataValidation>
    <dataValidation type="list" allowBlank="1" showInputMessage="1" showErrorMessage="1" sqref="F7:F8 J7:J8">
      <formula1>"1,2,3,4,5"</formula1>
    </dataValidation>
    <dataValidation type="list" allowBlank="1" showInputMessage="1" showErrorMessage="1" sqref="G7:G8 K7:K8">
      <formula1>"5,10,20"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10"/>
  <sheetViews>
    <sheetView zoomScale="80" zoomScaleNormal="80" zoomScalePageLayoutView="0" workbookViewId="0" topLeftCell="A6">
      <selection activeCell="C6" sqref="C6"/>
    </sheetView>
  </sheetViews>
  <sheetFormatPr defaultColWidth="11.421875" defaultRowHeight="15"/>
  <cols>
    <col min="1" max="1" width="7.140625" style="37" customWidth="1"/>
    <col min="2" max="2" width="45.28125" style="52" customWidth="1"/>
    <col min="3" max="3" width="23.28125" style="53" customWidth="1"/>
    <col min="4" max="4" width="31.8515625" style="37" customWidth="1"/>
    <col min="5" max="5" width="30.421875" style="37" customWidth="1"/>
    <col min="6" max="6" width="16.28125" style="37" customWidth="1"/>
    <col min="7" max="7" width="16.00390625" style="37" customWidth="1"/>
    <col min="8" max="8" width="19.00390625" style="37" customWidth="1"/>
    <col min="9" max="9" width="17.57421875" style="37" customWidth="1"/>
    <col min="10" max="10" width="16.28125" style="37" customWidth="1"/>
    <col min="11" max="11" width="11.28125" style="37" customWidth="1"/>
    <col min="12" max="12" width="10.57421875" style="37" customWidth="1"/>
    <col min="13" max="13" width="12.421875" style="37" customWidth="1"/>
    <col min="14" max="14" width="20.28125" style="37" customWidth="1"/>
    <col min="15" max="15" width="42.00390625" style="37" customWidth="1"/>
    <col min="16" max="16" width="26.28125" style="37" customWidth="1"/>
    <col min="17" max="17" width="26.28125" style="37" bestFit="1" customWidth="1"/>
    <col min="18" max="22" width="27.421875" style="37" customWidth="1"/>
    <col min="23" max="16384" width="11.421875" style="37" customWidth="1"/>
  </cols>
  <sheetData>
    <row r="1" spans="2:17" ht="30">
      <c r="B1" s="249"/>
      <c r="C1" s="249"/>
      <c r="D1" s="249"/>
      <c r="E1" s="249"/>
      <c r="F1" s="249"/>
      <c r="G1" s="249"/>
      <c r="H1" s="249"/>
      <c r="I1" s="249"/>
      <c r="J1" s="249"/>
      <c r="K1" s="249"/>
      <c r="L1" s="249"/>
      <c r="M1" s="249"/>
      <c r="N1" s="249"/>
      <c r="O1" s="249"/>
      <c r="P1" s="249"/>
      <c r="Q1" s="249"/>
    </row>
    <row r="2" spans="1:22" ht="30" customHeight="1">
      <c r="A2" s="259" t="s">
        <v>240</v>
      </c>
      <c r="B2" s="259"/>
      <c r="C2" s="259"/>
      <c r="D2" s="259"/>
      <c r="E2" s="259"/>
      <c r="F2" s="259"/>
      <c r="G2" s="259"/>
      <c r="H2" s="259"/>
      <c r="I2" s="259"/>
      <c r="J2" s="259"/>
      <c r="K2" s="259"/>
      <c r="L2" s="259"/>
      <c r="M2" s="259"/>
      <c r="N2" s="259"/>
      <c r="O2" s="259"/>
      <c r="P2" s="259"/>
      <c r="Q2" s="259"/>
      <c r="R2" s="259"/>
      <c r="S2" s="259"/>
      <c r="T2" s="259"/>
      <c r="U2" s="259"/>
      <c r="V2" s="259"/>
    </row>
    <row r="3" spans="1:22" ht="48" customHeight="1">
      <c r="A3" s="251" t="s">
        <v>299</v>
      </c>
      <c r="B3" s="252"/>
      <c r="C3" s="252"/>
      <c r="D3" s="253"/>
      <c r="E3" s="261" t="s">
        <v>300</v>
      </c>
      <c r="F3" s="262"/>
      <c r="G3" s="262"/>
      <c r="H3" s="262"/>
      <c r="I3" s="262"/>
      <c r="J3" s="262"/>
      <c r="K3" s="262"/>
      <c r="L3" s="262"/>
      <c r="M3" s="263"/>
      <c r="N3" s="38"/>
      <c r="O3" s="38"/>
      <c r="P3" s="38"/>
      <c r="Q3" s="38"/>
      <c r="R3" s="38"/>
      <c r="S3" s="38"/>
      <c r="T3" s="38"/>
      <c r="U3" s="38"/>
      <c r="V3" s="38"/>
    </row>
    <row r="4" spans="1:22" ht="15.75">
      <c r="A4" s="247" t="s">
        <v>130</v>
      </c>
      <c r="B4" s="247"/>
      <c r="C4" s="247"/>
      <c r="D4" s="247"/>
      <c r="E4" s="247"/>
      <c r="F4" s="247" t="s">
        <v>131</v>
      </c>
      <c r="G4" s="247"/>
      <c r="H4" s="247"/>
      <c r="I4" s="247" t="s">
        <v>132</v>
      </c>
      <c r="J4" s="247"/>
      <c r="K4" s="247"/>
      <c r="L4" s="247"/>
      <c r="M4" s="247"/>
      <c r="N4" s="247"/>
      <c r="O4" s="247" t="s">
        <v>133</v>
      </c>
      <c r="P4" s="247"/>
      <c r="Q4" s="247"/>
      <c r="R4" s="247" t="s">
        <v>134</v>
      </c>
      <c r="S4" s="247"/>
      <c r="T4" s="247"/>
      <c r="U4" s="247"/>
      <c r="V4" s="247"/>
    </row>
    <row r="5" spans="1:22" ht="15.75">
      <c r="A5" s="39" t="s">
        <v>135</v>
      </c>
      <c r="B5" s="40" t="s">
        <v>136</v>
      </c>
      <c r="C5" s="40" t="s">
        <v>137</v>
      </c>
      <c r="D5" s="40" t="s">
        <v>138</v>
      </c>
      <c r="E5" s="40" t="s">
        <v>139</v>
      </c>
      <c r="F5" s="248" t="s">
        <v>140</v>
      </c>
      <c r="G5" s="248"/>
      <c r="H5" s="248"/>
      <c r="I5" s="248" t="s">
        <v>141</v>
      </c>
      <c r="J5" s="248" t="s">
        <v>142</v>
      </c>
      <c r="K5" s="248"/>
      <c r="L5" s="248"/>
      <c r="M5" s="248"/>
      <c r="N5" s="248"/>
      <c r="O5" s="248" t="s">
        <v>143</v>
      </c>
      <c r="P5" s="248"/>
      <c r="Q5" s="248"/>
      <c r="R5" s="248" t="s">
        <v>144</v>
      </c>
      <c r="S5" s="248"/>
      <c r="T5" s="248"/>
      <c r="U5" s="248"/>
      <c r="V5" s="248"/>
    </row>
    <row r="6" spans="1:22" ht="32.25" customHeight="1">
      <c r="A6" s="39"/>
      <c r="B6" s="39"/>
      <c r="C6" s="40"/>
      <c r="D6" s="39"/>
      <c r="E6" s="39"/>
      <c r="F6" s="41" t="s">
        <v>145</v>
      </c>
      <c r="G6" s="41" t="s">
        <v>146</v>
      </c>
      <c r="H6" s="41" t="s">
        <v>147</v>
      </c>
      <c r="I6" s="248"/>
      <c r="J6" s="41" t="s">
        <v>145</v>
      </c>
      <c r="K6" s="41" t="s">
        <v>146</v>
      </c>
      <c r="L6" s="41" t="s">
        <v>136</v>
      </c>
      <c r="M6" s="41" t="s">
        <v>136</v>
      </c>
      <c r="N6" s="41" t="s">
        <v>148</v>
      </c>
      <c r="O6" s="41" t="s">
        <v>149</v>
      </c>
      <c r="P6" s="41" t="s">
        <v>150</v>
      </c>
      <c r="Q6" s="41" t="s">
        <v>151</v>
      </c>
      <c r="R6" s="41" t="s">
        <v>152</v>
      </c>
      <c r="S6" s="41" t="s">
        <v>153</v>
      </c>
      <c r="T6" s="41" t="s">
        <v>154</v>
      </c>
      <c r="U6" s="41" t="s">
        <v>155</v>
      </c>
      <c r="V6" s="41" t="s">
        <v>156</v>
      </c>
    </row>
    <row r="7" spans="1:22" ht="219.75" customHeight="1">
      <c r="A7" s="42">
        <v>18</v>
      </c>
      <c r="B7" s="42" t="str">
        <f>'[10]EJERCICIO 2'!C4</f>
        <v>Incumplimiento en el reporte de la información por parte de los actores del SGSSS al IDSN para el envío oportuno a nivel nacional INSPECCION, VIGILANCIA Y CONTROL</v>
      </c>
      <c r="C7" s="43" t="s">
        <v>157</v>
      </c>
      <c r="D7" s="42" t="str">
        <f>'[10]EJERCICIO 3'!D6</f>
        <v>1. Inoportunidad en el cumplimiento de reportes solicitados a los municipios desde el departamento lo que impide la consolidación de la información para el reporte al nivel nacional.
2. Limitado acceso a las Tecnologias, Informacion y comunicación en los </v>
      </c>
      <c r="E7" s="42" t="str">
        <f>'[10]EJERCICIO 3'!E6</f>
        <v>1. Apertura de procesos disciplinarios.
2. Desgaste administrativo.
3. Sanciones por del IDSN y/o Actor SGSSS
4. Perjucios para el actor </v>
      </c>
      <c r="F7" s="44">
        <v>4</v>
      </c>
      <c r="G7" s="44">
        <v>10</v>
      </c>
      <c r="H7" s="45" t="str">
        <f>+IF((F7*G7)&lt;=10,"Baja",IF(AND((F7*G7)&gt;=15,(F7*G7)&lt;=25),"Moderada",IF(AND((F7*G7)&gt;=30,(F7*G7)&lt;=50),"Alta",IF(AND((F7*G7)&gt;=60,(F7*G7)&lt;=100),"Extrema","N/A"))))</f>
        <v>Alta</v>
      </c>
      <c r="I7" s="42" t="s">
        <v>301</v>
      </c>
      <c r="J7" s="44">
        <v>2</v>
      </c>
      <c r="K7" s="44">
        <v>10</v>
      </c>
      <c r="L7" s="45">
        <f>J7*K7</f>
        <v>20</v>
      </c>
      <c r="M7" s="119" t="str">
        <f>+IF((J7*K7)&lt;=10,"Baja",IF(AND((J7*K7)&gt;=15,(J7*K7)&lt;=25),"Moderada",IF(AND((J7*K7)&gt;=30,(J7*K7)&lt;=50),"Alta",IF(AND((J7*K7)&gt;=60,(J7*K7)&lt;=100),"Extrema","N/A"))))</f>
        <v>Moderada</v>
      </c>
      <c r="N7" s="46" t="str">
        <f>IF(L7&gt;=60,"Eliminación - Mitigación de la probabilidad",IF(L7&gt;=30,"Mitigación de la probabilidad - Mitigación de las consecuencias",IF(L7&gt;=15,"Asumir – Compartir o Transferir)",IF(L7&gt;=5,"Asumir","no valido"))))</f>
        <v>Asumir – Compartir o Transferir)</v>
      </c>
      <c r="O7" s="61" t="s">
        <v>302</v>
      </c>
      <c r="P7" s="61" t="s">
        <v>294</v>
      </c>
      <c r="Q7" s="55" t="s">
        <v>232</v>
      </c>
      <c r="R7" s="62"/>
      <c r="S7" s="55"/>
      <c r="T7" s="63"/>
      <c r="U7" s="55"/>
      <c r="V7" s="55"/>
    </row>
    <row r="8" spans="1:22" ht="219.75" customHeight="1">
      <c r="A8" s="82">
        <v>19</v>
      </c>
      <c r="B8" s="42" t="str">
        <f>'[10]EJERCICIO 2'!C5</f>
        <v>Cancelación de las actividades programadas INSPECCION, VIGILANCIA Y CONTROL</v>
      </c>
      <c r="C8" s="43" t="s">
        <v>157</v>
      </c>
      <c r="D8" s="42" t="str">
        <f>'[10]EJERCICIO 3'!D7</f>
        <v>1. Solicitudes extraordinarias de las Subdirecciones y/o  Direccion del IDSN en atencion a requerimientos.
2. Cruce de actividades que impiden el cumplimiento adecuado de programación.
3. Imprevistos relacionados con el desplazamiento a los entes territor</v>
      </c>
      <c r="E8" s="42" t="str">
        <f>'[10]EJERCICIO 3'!E7</f>
        <v>1. Insatisfaccion del usuario.  
2. Retraso en la presentacion, reporte de informes y congestion de visitas.
3. Inclumplimiento de visitas.
4. Desgaste Administrativo</v>
      </c>
      <c r="F8" s="44">
        <v>5</v>
      </c>
      <c r="G8" s="44">
        <v>10</v>
      </c>
      <c r="H8" s="45" t="str">
        <f>+IF((F8*G8)&lt;=10,"Baja",IF(AND((F8*G8)&gt;=15,(F8*G8)&lt;=25),"Moderada",IF(AND((F8*G8)&gt;=30,(F8*G8)&lt;=50),"Alta",IF(AND((F8*G8)&gt;=60,(F8*G8)&lt;=100),"Extrema","N/A"))))</f>
        <v>Alta</v>
      </c>
      <c r="I8" s="42" t="s">
        <v>303</v>
      </c>
      <c r="J8" s="44">
        <v>5</v>
      </c>
      <c r="K8" s="44">
        <v>10</v>
      </c>
      <c r="L8" s="45">
        <f>J8*K8</f>
        <v>50</v>
      </c>
      <c r="M8" s="119" t="str">
        <f>+IF((J8*K8)&lt;=10,"Baja",IF(AND((J8*K8)&gt;=15,(J8*K8)&lt;=25),"Moderada",IF(AND((J8*K8)&gt;=30,(J8*K8)&lt;=50),"Alta",IF(AND((J8*K8)&gt;=60,(J8*K8)&lt;=100),"Extrema","N/A"))))</f>
        <v>Alta</v>
      </c>
      <c r="N8" s="46" t="str">
        <f>IF(L8&gt;=60,"Eliminación - Mitigación de la probabilidad",IF(L8&gt;=30,"Mitigación de la probabilidad - Mitigación de las consecuencias",IF(L8&gt;=15,"Asumir – Compartir o Transferir)",IF(L8&gt;=5,"Asumir","no valido"))))</f>
        <v>Mitigación de la probabilidad - Mitigación de las consecuencias</v>
      </c>
      <c r="O8" s="61" t="s">
        <v>304</v>
      </c>
      <c r="P8" s="61" t="s">
        <v>294</v>
      </c>
      <c r="Q8" s="55" t="s">
        <v>232</v>
      </c>
      <c r="R8" s="62"/>
      <c r="S8" s="55"/>
      <c r="T8" s="63"/>
      <c r="U8" s="55"/>
      <c r="V8" s="55"/>
    </row>
    <row r="9" spans="1:22" ht="229.5" customHeight="1">
      <c r="A9" s="82">
        <v>20</v>
      </c>
      <c r="B9" s="42" t="str">
        <f>'[10]EJERCICIO 2'!C6</f>
        <v>Presiones Indebidas externas o internas y/o trafico de influencias en el ejercicio de las competencias de IVC  INSPECCION, VIGILANCIA Y CONTROL</v>
      </c>
      <c r="C9" s="43" t="s">
        <v>189</v>
      </c>
      <c r="D9" s="42" t="str">
        <f>'[10]EJERCICIO 3'!D8</f>
        <v>1. Los funcionarios que desarrollan acciones de IVC tienen un interés directo en el resultado de la acción. 
2.  Amiguismo y clientelismo.
3. Falta de etica profesional.
4. Extralimitación de funciones</v>
      </c>
      <c r="E9" s="42" t="str">
        <f>'[10]EJERCICIO 3'!E8</f>
        <v>1. Incumplimiento de las competencias del IDSN como autoridad sanitaria 
2. Afectacion en la prestacion de los servicios de los actores y establecimientos que aplique. 
3.Falta de objetividad e imparcialidad en el cumplimiento de las competencias de IVC. </v>
      </c>
      <c r="F9" s="44">
        <v>3</v>
      </c>
      <c r="G9" s="44">
        <v>10</v>
      </c>
      <c r="H9" s="45" t="str">
        <f>+IF((F9*G9)&lt;=10,"Baja",IF(AND((F9*G9)&gt;=15,(F9*G9)&lt;=25),"Moderada",IF(AND((F9*G9)&gt;=30,(F9*G9)&lt;=50),"Alta",IF(AND((F9*G9)&gt;=60,(F9*G9)&lt;=100),"Extrema","N/A"))))</f>
        <v>Alta</v>
      </c>
      <c r="I9" s="42" t="s">
        <v>305</v>
      </c>
      <c r="J9" s="44">
        <v>3</v>
      </c>
      <c r="K9" s="44">
        <v>10</v>
      </c>
      <c r="L9" s="45">
        <f>J9*K9</f>
        <v>30</v>
      </c>
      <c r="M9" s="119" t="str">
        <f>+IF((J9*K9)&lt;=10,"Baja",IF(AND((J9*K9)&gt;=15,(J9*K9)&lt;=25),"Moderada",IF(AND((J9*K9)&gt;=30,(J9*K9)&lt;=50),"Alta",IF(AND((J9*K9)&gt;=60,(J9*K9)&lt;=100),"Extrema","N/A"))))</f>
        <v>Alta</v>
      </c>
      <c r="N9" s="46" t="str">
        <f>IF(L9&gt;=60,"Eliminación - Mitigación de la probabilidad",IF(L9&gt;=30,"Mitigación de la probabilidad - Mitigación de las consecuencias",IF(L9&gt;=15,"Asumir – Compartir o Transferir)",IF(L9&gt;=5,"Asumir","no valido"))))</f>
        <v>Mitigación de la probabilidad - Mitigación de las consecuencias</v>
      </c>
      <c r="O9" s="61" t="s">
        <v>306</v>
      </c>
      <c r="P9" s="61" t="s">
        <v>294</v>
      </c>
      <c r="Q9" s="55" t="s">
        <v>232</v>
      </c>
      <c r="R9" s="62"/>
      <c r="S9" s="55"/>
      <c r="T9" s="63"/>
      <c r="U9" s="55"/>
      <c r="V9" s="55"/>
    </row>
    <row r="10" spans="1:22" ht="270" customHeight="1">
      <c r="A10" s="37">
        <v>21</v>
      </c>
      <c r="B10" s="42" t="str">
        <f>'[10]EJERCICIO 2'!C7</f>
        <v>No tomar medidas sanitarias de seguridad evidenciando un riesgo para la salud  INSPECCION, VIGILANCIA Y CONTROL</v>
      </c>
      <c r="C10" s="43" t="s">
        <v>157</v>
      </c>
      <c r="D10" s="42" t="str">
        <f>'[10]EJERCICIO 3'!D9</f>
        <v>1. Temor a los procesos disciplinarios 
2. Falta de apoyo institucional 
3. Temor a repercusiones a nivel local 
4. Falta de compromiso del funcionario del IDSN</v>
      </c>
      <c r="E10" s="42" t="str">
        <f>'[10]EJERCICIO 3'!E9</f>
        <v>1. Riesgo para la salud de la comunidad
2. Afectación de la salud a la comunidad</v>
      </c>
      <c r="F10" s="44">
        <v>5</v>
      </c>
      <c r="G10" s="44">
        <v>20</v>
      </c>
      <c r="H10" s="45" t="str">
        <f>+IF((F10*G10)&lt;=10,"Baja",IF(AND((F10*G10)&gt;=15,(F10*G10)&lt;=25),"Moderada",IF(AND((F10*G10)&gt;=30,(F10*G10)&lt;=50),"Alta",IF(AND((F10*G10)&gt;=60,(F10*G10)&lt;=100),"Extrema","N/A"))))</f>
        <v>Extrema</v>
      </c>
      <c r="I10" s="42" t="s">
        <v>307</v>
      </c>
      <c r="J10" s="44">
        <v>5</v>
      </c>
      <c r="K10" s="44">
        <v>20</v>
      </c>
      <c r="L10" s="45">
        <f>J10*K10</f>
        <v>100</v>
      </c>
      <c r="M10" s="45" t="str">
        <f>+IF((J10*K10)&lt;=10,"Baja",IF(AND((J10*K10)&gt;=15,(J10*K10)&lt;=25),"Moderada",IF(AND((J10*K10)&gt;=30,(J10*K10)&lt;=50),"Alta",IF(AND((J10*K10)&gt;=60,(J10*K10)&lt;=100),"Extrema","N/A"))))</f>
        <v>Extrema</v>
      </c>
      <c r="N10" s="46" t="str">
        <f>IF(L10&gt;=60,"Eliminación - Mitigación de la probabilidad",IF(L10&gt;=30,"Mitigación de la probabilidad - Mitigación de las consecuencias",IF(L10&gt;=15,"Asumir – Compartir o Transferir)",IF(L10&gt;=5,"Asumir","no valido"))))</f>
        <v>Eliminación - Mitigación de la probabilidad</v>
      </c>
      <c r="O10" s="115" t="s">
        <v>308</v>
      </c>
      <c r="P10" s="61" t="s">
        <v>294</v>
      </c>
      <c r="Q10" s="55" t="s">
        <v>232</v>
      </c>
      <c r="R10" s="117"/>
      <c r="S10" s="116"/>
      <c r="T10" s="118"/>
      <c r="U10" s="116"/>
      <c r="V10" s="116"/>
    </row>
  </sheetData>
  <sheetProtection/>
  <mergeCells count="14">
    <mergeCell ref="B1:Q1"/>
    <mergeCell ref="A2:V2"/>
    <mergeCell ref="A3:D3"/>
    <mergeCell ref="E3:M3"/>
    <mergeCell ref="A4:E4"/>
    <mergeCell ref="F4:H4"/>
    <mergeCell ref="I4:N4"/>
    <mergeCell ref="O4:Q4"/>
    <mergeCell ref="R4:V4"/>
    <mergeCell ref="F5:H5"/>
    <mergeCell ref="I5:I6"/>
    <mergeCell ref="J5:N5"/>
    <mergeCell ref="O5:Q5"/>
    <mergeCell ref="R5:V5"/>
  </mergeCells>
  <conditionalFormatting sqref="M7:N8 M10:N10">
    <cfRule type="containsText" priority="17" dxfId="144" operator="containsText" stopIfTrue="1" text="Extrema">
      <formula>NOT(ISERROR(SEARCH("Extrema",M7)))</formula>
    </cfRule>
    <cfRule type="containsText" priority="18" dxfId="145" operator="containsText" stopIfTrue="1" text="Alta">
      <formula>NOT(ISERROR(SEARCH("Alta",M7)))</formula>
    </cfRule>
    <cfRule type="containsText" priority="19" dxfId="146" operator="containsText" stopIfTrue="1" text="Moderada">
      <formula>NOT(ISERROR(SEARCH("Moderada",M7)))</formula>
    </cfRule>
    <cfRule type="containsText" priority="20" dxfId="147" operator="containsText" stopIfTrue="1" text="Baja">
      <formula>NOT(ISERROR(SEARCH("Baja",M7)))</formula>
    </cfRule>
  </conditionalFormatting>
  <conditionalFormatting sqref="L7:L8 L10">
    <cfRule type="containsText" priority="13" dxfId="148" operator="containsText" text="Extrema">
      <formula>NOT(ISERROR(SEARCH("Extrema",L7)))</formula>
    </cfRule>
    <cfRule type="containsText" priority="14" dxfId="149" operator="containsText" text="Alta">
      <formula>NOT(ISERROR(SEARCH("Alta",L7)))</formula>
    </cfRule>
    <cfRule type="containsText" priority="15" dxfId="150" operator="containsText" text="Moderada">
      <formula>NOT(ISERROR(SEARCH("Moderada",L7)))</formula>
    </cfRule>
    <cfRule type="containsText" priority="16" dxfId="151" operator="containsText" text="Baja">
      <formula>NOT(ISERROR(SEARCH("Baja",L7)))</formula>
    </cfRule>
  </conditionalFormatting>
  <conditionalFormatting sqref="H7:H10">
    <cfRule type="containsText" priority="9" dxfId="144" operator="containsText" stopIfTrue="1" text="Extrema">
      <formula>NOT(ISERROR(SEARCH("Extrema",H7)))</formula>
    </cfRule>
    <cfRule type="containsText" priority="10" dxfId="145" operator="containsText" stopIfTrue="1" text="Alta">
      <formula>NOT(ISERROR(SEARCH("Alta",H7)))</formula>
    </cfRule>
    <cfRule type="containsText" priority="11" dxfId="146" operator="containsText" stopIfTrue="1" text="Moderada">
      <formula>NOT(ISERROR(SEARCH("Moderada",H7)))</formula>
    </cfRule>
    <cfRule type="containsText" priority="12" dxfId="147" operator="containsText" stopIfTrue="1" text="Baja">
      <formula>NOT(ISERROR(SEARCH("Baja",H7)))</formula>
    </cfRule>
  </conditionalFormatting>
  <conditionalFormatting sqref="M9:N9">
    <cfRule type="containsText" priority="5" dxfId="144" operator="containsText" stopIfTrue="1" text="Extrema">
      <formula>NOT(ISERROR(SEARCH("Extrema",M9)))</formula>
    </cfRule>
    <cfRule type="containsText" priority="6" dxfId="145" operator="containsText" stopIfTrue="1" text="Alta">
      <formula>NOT(ISERROR(SEARCH("Alta",M9)))</formula>
    </cfRule>
    <cfRule type="containsText" priority="7" dxfId="146" operator="containsText" stopIfTrue="1" text="Moderada">
      <formula>NOT(ISERROR(SEARCH("Moderada",M9)))</formula>
    </cfRule>
    <cfRule type="containsText" priority="8" dxfId="147" operator="containsText" stopIfTrue="1" text="Baja">
      <formula>NOT(ISERROR(SEARCH("Baja",M9)))</formula>
    </cfRule>
  </conditionalFormatting>
  <conditionalFormatting sqref="L9">
    <cfRule type="containsText" priority="1" dxfId="148" operator="containsText" text="Extrema">
      <formula>NOT(ISERROR(SEARCH("Extrema",L9)))</formula>
    </cfRule>
    <cfRule type="containsText" priority="2" dxfId="149" operator="containsText" text="Alta">
      <formula>NOT(ISERROR(SEARCH("Alta",L9)))</formula>
    </cfRule>
    <cfRule type="containsText" priority="3" dxfId="150" operator="containsText" text="Moderada">
      <formula>NOT(ISERROR(SEARCH("Moderada",L9)))</formula>
    </cfRule>
    <cfRule type="containsText" priority="4" dxfId="151" operator="containsText" text="Baja">
      <formula>NOT(ISERROR(SEARCH("Baja",L9)))</formula>
    </cfRule>
  </conditionalFormatting>
  <dataValidations count="4">
    <dataValidation type="list" allowBlank="1" showInputMessage="1" showErrorMessage="1" sqref="R7:R10">
      <formula1>"Materializado, No Materializado"</formula1>
    </dataValidation>
    <dataValidation type="list" allowBlank="1" showInputMessage="1" showErrorMessage="1" sqref="C7:C10">
      <formula1>"Gestión, Corrupción,"</formula1>
    </dataValidation>
    <dataValidation type="list" allowBlank="1" showInputMessage="1" showErrorMessage="1" sqref="F7:F10 J7:J10">
      <formula1>"1,2,3,4,5"</formula1>
    </dataValidation>
    <dataValidation type="list" allowBlank="1" showInputMessage="1" showErrorMessage="1" sqref="G7:G10 K7:K10">
      <formula1>"5,10,20"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 Gestion de Calidad</dc:creator>
  <cp:keywords/>
  <dc:description/>
  <cp:lastModifiedBy>Dehysi Idalid Tovar Castillo</cp:lastModifiedBy>
  <cp:lastPrinted>2017-09-20T20:14:27Z</cp:lastPrinted>
  <dcterms:created xsi:type="dcterms:W3CDTF">2016-05-17T19:37:29Z</dcterms:created>
  <dcterms:modified xsi:type="dcterms:W3CDTF">2018-07-27T20:34:43Z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