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Hoja1" sheetId="1" r:id="rId1"/>
    <sheet name="Hoja4" sheetId="2" r:id="rId2"/>
    <sheet name="Hoja2" sheetId="3" r:id="rId3"/>
    <sheet name="Hoja3" sheetId="4" r:id="rId4"/>
  </sheets>
  <definedNames/>
  <calcPr fullCalcOnLoad="1"/>
</workbook>
</file>

<file path=xl/sharedStrings.xml><?xml version="1.0" encoding="utf-8"?>
<sst xmlns="http://schemas.openxmlformats.org/spreadsheetml/2006/main" count="1663" uniqueCount="466">
  <si>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</si>
  <si>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</si>
  <si>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</si>
  <si>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</si>
  <si>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</si>
  <si>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</si>
  <si>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</si>
  <si>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</si>
  <si>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</si>
  <si>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</si>
  <si>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</si>
  <si>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</si>
  <si>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</si>
  <si>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</si>
  <si>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</si>
  <si>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</si>
  <si>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</si>
  <si>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</si>
  <si>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</si>
  <si>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</si>
  <si>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</si>
  <si>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</si>
  <si>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</si>
  <si>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</si>
  <si>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</si>
  <si>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</si>
  <si>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</si>
  <si>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</si>
  <si>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 xml:space="preserve">Recursos Propios </t>
  </si>
  <si>
    <t>NO</t>
  </si>
  <si>
    <t>N/A</t>
  </si>
  <si>
    <t xml:space="preserve">12 meses </t>
  </si>
  <si>
    <t>12 meses</t>
  </si>
  <si>
    <t>Minima Cuantia y Selección Abreviada</t>
  </si>
  <si>
    <t xml:space="preserve">Minima cuantía </t>
  </si>
  <si>
    <t>11 meses</t>
  </si>
  <si>
    <t>SGP</t>
  </si>
  <si>
    <t>Programa de Seguros</t>
  </si>
  <si>
    <t>Suministro de Combustible para vehiculos</t>
  </si>
  <si>
    <t>Suministro de Peajes</t>
  </si>
  <si>
    <t>Suscripción Diario del Sur</t>
  </si>
  <si>
    <t>Selección Abreviada</t>
  </si>
  <si>
    <t>10 meses</t>
  </si>
  <si>
    <t>9 meses</t>
  </si>
  <si>
    <t>6 meses</t>
  </si>
  <si>
    <t>Mantenimiento de extintores</t>
  </si>
  <si>
    <t>Servicio de auditorio, atención para eventos y suministro de refrigerios</t>
  </si>
  <si>
    <t>Minima cuantia</t>
  </si>
  <si>
    <t>Minima cuantía</t>
  </si>
  <si>
    <t>Recursos Propios y SGP</t>
  </si>
  <si>
    <t xml:space="preserve">Recursos Propios y SGP </t>
  </si>
  <si>
    <t>Recursos Propios</t>
  </si>
  <si>
    <t>Renovación de SOAT para el parque automotor del IDSN</t>
  </si>
  <si>
    <t>Servicio de fotocopias</t>
  </si>
  <si>
    <t>Servicio de Vigilancia y seguridad privada con medio humano con armas en las sedes Pasto (Laboratorio de Salud Pública y Sede Administrativa) y Tumaco (ETV)</t>
  </si>
  <si>
    <t>Servicio de Transporte Terrestre para el desplazamiento de funcionarios y/o contratistas en cumplimiento de actividades misionales</t>
  </si>
  <si>
    <t>Servicio de mantenimiento preventivo y correctivo de la infraestructura general del Instituto Departamental de Salud de Nariño, necesarios para el cuidado y óptimo funcionamiento de las áreas de trabajo</t>
  </si>
  <si>
    <t>Profesional Universitario. Oficina de Apoyo Logistico</t>
  </si>
  <si>
    <t>Servicio de Aseo y suministros para cafeteria requeridos en las sedes Pasto (Laboratorio de Salud Pública y Sede Administrativa) y Tumaco (ETV)</t>
  </si>
  <si>
    <t>Renovacion de certificados de revison tecnomecanica y gases</t>
  </si>
  <si>
    <t>Servicio de recarga de toners</t>
  </si>
  <si>
    <t xml:space="preserve">Compra de elementos de ferreteria </t>
  </si>
  <si>
    <t xml:space="preserve">Servicio de Seguridad Documental </t>
  </si>
  <si>
    <t>INSTITUTO DEPARTAMENTAL DE SALUD DE NARIÑO</t>
  </si>
  <si>
    <t>Calle 15 No. 28-41 Plazoleta de Bombona-Pasto</t>
  </si>
  <si>
    <t>7235428-7236928-7233359-7232260</t>
  </si>
  <si>
    <t>www.idsn.gov.co</t>
  </si>
  <si>
    <t>El Instituto Departamental de Salud de Nariño es la autoridad sanitaria que direcciona el mejoramiento de la calidad, seguridad y acceso en la atención en salud, desarrollando acciones de inspección, vigilancia y control, asistencia técnica y articulación intersectorial, basados en la promoción de la salud, la gestión del riesgo y de la salud pública con participación y concertación social, que impacten favorablemente en las condiciones de vida, sanitarias y ambientales de los habitantes de Nariño.</t>
  </si>
  <si>
    <t>El Instituto Departamental de Salud de Nariño será en el  2021 una  organización Acreditada, dinámica e innovadora a nivel nacional, que promueva la articulación transectorial para la gestión de la salud pública, con un talento humano que transforme el conocimiento en  intervenciones positivas al servicio de la población que mejore la salud y calidad de vida de los nariñenses y promueva la disminución de brechas e inequidades subregionales.</t>
  </si>
  <si>
    <t>La institución es administrada bajo los principios de la gerencia moderna, retoma el proceso de implementación del Sistema de Gestión de la Calidad y se consolida como una institución líder en el departamento. En esta época la institución inicia un agresivo proceso de cambio que exige de un gran compromiso por parte de todos sus colaboradores, con lo cual busca fortalecer su liderazgo y el cumplimiento del Sistema General de Seguridad Social en Salud en el departamento de Nariño.</t>
  </si>
  <si>
    <t>Mantenimiento preventivo y correctivo de Impresoras, equipo electrónico UPS, monitores, video beam, periféricos, escaner, partes internas CPU</t>
  </si>
  <si>
    <t>Mínima cuantía</t>
  </si>
  <si>
    <t>VICTOR HUGO ORTEGA. Tecnico Operativo Archivo</t>
  </si>
  <si>
    <t xml:space="preserve">Soporte Tecnico Software de correspondencia </t>
  </si>
  <si>
    <t>Profesional Especializado de Sistemas y Tecnico Operativo Archivo</t>
  </si>
  <si>
    <t xml:space="preserve">11 meses </t>
  </si>
  <si>
    <t>Selecciòn Abreviada</t>
  </si>
  <si>
    <t>80141607 - 90101600</t>
  </si>
  <si>
    <t xml:space="preserve">Contratacion directa </t>
  </si>
  <si>
    <t xml:space="preserve">MARGOTH BRAVO. Profesional Universitario CRUE.  </t>
  </si>
  <si>
    <t>MARIO FERNANDO CABRERA  NARVAEZ PROFESIONAL UNIVERSITARIO ASEGURAMENTO. mcabrera@idsn.gov.co</t>
  </si>
  <si>
    <t>MARIA ALEJANDRA AUX CONCHA-  PROFESIONAL UNIVERSITARIO . maaux@idsn.gov.co</t>
  </si>
  <si>
    <t>Contratar servicios de apoyo logistico (viáticos, gastos de viajes y transporte CRUE)</t>
  </si>
  <si>
    <t>Contratar servicios de apoyo logistico (viáticos, gastos de viajes y transporte para asistencia tècnica PSFF )</t>
  </si>
  <si>
    <t>ADRIANA MORENO C. Profesional Especializada.  E-mail:amoreno@idsn.gov.co</t>
  </si>
  <si>
    <t>Contratar servicios de apoyo logistico (viáticos, gastos de viajes y transporte EQUIPO DLS)</t>
  </si>
  <si>
    <t>Contratar servicios de apoyo logistico (viaticos gastos de viajes y trandporte para el  EQUIPO ASEGURAMIENTO</t>
  </si>
  <si>
    <t>Febrero  de 2017</t>
  </si>
  <si>
    <t xml:space="preserve">Profesional Universitario. Oficina de Apoyo Logistico- Profesional Universitaro PAI </t>
  </si>
  <si>
    <t>Servicio de Mantenimiento de Vehiculos</t>
  </si>
  <si>
    <t>Profesional Universitario. Oficina de Apoyo Logistico, Profesional LSP, Profesional cuarto frio</t>
  </si>
  <si>
    <t>80141607 90101600</t>
  </si>
  <si>
    <t>82121701 82121702</t>
  </si>
  <si>
    <t xml:space="preserve">14111509 14111506
14111530 44121506 26111702 31201512 31201600 43202101 44111500 44111506 44121600 44121900 44122011 44122022 44122107 44121800  44122101 44122104 47131500 60121100 </t>
  </si>
  <si>
    <t xml:space="preserve">JESUS EDGARDO ROSERO. Tecnico Operativo Sistemas. Secretaria General </t>
  </si>
  <si>
    <t>TN - ETV</t>
  </si>
  <si>
    <t>Pilar Pérez - PE</t>
  </si>
  <si>
    <t>Contratación de seguros, soat.</t>
  </si>
  <si>
    <t xml:space="preserve">Selección Abreviada </t>
  </si>
  <si>
    <t>Contratación de refrigerios y auditorios para talleres ETV.</t>
  </si>
  <si>
    <t>Mantenimiento preventivo y correctivo de vehículos terrestres – camionetas.</t>
  </si>
  <si>
    <t>Servicio de recolección desechos hospitalarios en Tumaco (LSP, LEISP Tco y Red de Dx)</t>
  </si>
  <si>
    <t>Contratación servicio de transporte aéreo ETV</t>
  </si>
  <si>
    <t>Contratación servicio de transporte terrestre ETV</t>
  </si>
  <si>
    <t>Contratación de transporte de correspondencia</t>
  </si>
  <si>
    <t xml:space="preserve">servicio de mantenimiento de ascensor </t>
  </si>
  <si>
    <t>Recursos propios</t>
  </si>
  <si>
    <t xml:space="preserve">92121504
</t>
  </si>
  <si>
    <t xml:space="preserve">
90101700</t>
  </si>
  <si>
    <t xml:space="preserve">39111800
</t>
  </si>
  <si>
    <t>5 meses</t>
  </si>
  <si>
    <t xml:space="preserve">10 meses </t>
  </si>
  <si>
    <t xml:space="preserve"> Selección Abreviada</t>
  </si>
  <si>
    <t>1-Ago-18</t>
  </si>
  <si>
    <t>4 meses</t>
  </si>
  <si>
    <t>3 meses</t>
  </si>
  <si>
    <r>
      <t xml:space="preserve">Recursos Propios </t>
    </r>
    <r>
      <rPr>
        <sz val="11"/>
        <color indexed="10"/>
        <rFont val="Tahoma"/>
        <family val="2"/>
      </rPr>
      <t xml:space="preserve">y SGP </t>
    </r>
  </si>
  <si>
    <t xml:space="preserve">SEGURIDAD ALIMENTARIA </t>
  </si>
  <si>
    <t>Contratación de personal de Apoyo en la dimensión SAN para actividades de generación de capacidades en Planes Municipales de SAN - RIA de atención integral a la desnutrición aguda moderada y severa en los actores del SGSSS</t>
  </si>
  <si>
    <t>JOSE TOMAS FRANCO CADENA 
Profesional Universitario
7235428 - 122 
tfranco@idsn.gov.co</t>
  </si>
  <si>
    <t>Contratación de personal de Apoyo en la dimensión SAN para actividades de generación de capacidades y vigilancia en salud pública de las estrategias orientadas a disminuir la morbimortalidad materno infantil IAMII y Programa Nacional para la Prevención y Reducción de la Anemia Nutricional</t>
  </si>
  <si>
    <t>Contratación de personal de Apoyo en la dimensión SAN para actividades de vigilancia en salud pública del estado nutrricional a través de herramientas virtuales de seguimiento SISVAN WEB - SIVIGILA</t>
  </si>
  <si>
    <t xml:space="preserve">Contratacion 1 profesional para apoyo a la Gestión del programa de zoonosis </t>
  </si>
  <si>
    <t>11,5 meses</t>
  </si>
  <si>
    <t>OSCAR MAURICIO GUERRERO OSEJO Profesional Especializado   Salud Ambiental saludambientaidsn@gmail.com</t>
  </si>
  <si>
    <t>Contratacion 1 profesional para apoyo a la Gestión del programa de Alimentos y Residuos.</t>
  </si>
  <si>
    <t>Contratacion 3 profesional para apoyo a la Gestión del programa de Sanidad Portuaria (2 Médicos 1 Ing. Sanitario)</t>
  </si>
  <si>
    <t>Reactivos para análsiis de aguas Cloro (10 L)  y PH (300 bolsas de 100 unid) (DPD)</t>
  </si>
  <si>
    <t>Minima Cuantia</t>
  </si>
  <si>
    <t>Servicios de vacunación animal (10000) jeringas, 160000 agujas, 1000 guardianes,  250 cajas de guantes, 100 cajas de tapabocas para jornada de vacunacion)</t>
  </si>
  <si>
    <t xml:space="preserve">SGP </t>
  </si>
  <si>
    <r>
      <rPr>
        <sz val="11"/>
        <color indexed="8"/>
        <rFont val="Arial"/>
        <family val="2"/>
      </rPr>
      <t xml:space="preserve">121317 - 121615 141117 - 141221 241124 - 401417 411015 - 411062 411218 - 411220  411221 - 411224 421420 - 422816 422819 - 422951 461815 - 471218 
471315 - 471316 </t>
    </r>
    <r>
      <rPr>
        <sz val="11"/>
        <color indexed="63"/>
        <rFont val="Arial"/>
        <family val="2"/>
      </rPr>
      <t xml:space="preserve">481016 - </t>
    </r>
    <r>
      <rPr>
        <sz val="11"/>
        <color indexed="8"/>
        <rFont val="Arial"/>
        <family val="2"/>
      </rPr>
      <t>511027 601113</t>
    </r>
  </si>
  <si>
    <t>Silvia Angélica Rodríguez Delgado - Profesional Universitario de Salud Ambiental - srodriguez@idsn.gov.co</t>
  </si>
  <si>
    <r>
      <rPr>
        <sz val="11"/>
        <color indexed="8"/>
        <rFont val="Arial"/>
        <family val="2"/>
      </rPr>
      <t xml:space="preserve">121317 - 121615 141117 - 141221 241124 - 401417 411015 - 411062  411218 - 411220 411221 - 411224 421420 - 422816 422819,  422951 461815 - 471218
471315 - 471316 </t>
    </r>
    <r>
      <rPr>
        <sz val="11"/>
        <color indexed="63"/>
        <rFont val="Arial"/>
        <family val="2"/>
      </rPr>
      <t xml:space="preserve">481016 - </t>
    </r>
    <r>
      <rPr>
        <sz val="11"/>
        <color indexed="8"/>
        <rFont val="Arial"/>
        <family val="2"/>
      </rPr>
      <t>511027 601113</t>
    </r>
  </si>
  <si>
    <t xml:space="preserve">Adquisición de insumos para Bioseguridad : 3 Cajas de bolsas whirl - pak estériles para toma de muestras por un kilo, caja por 500 unidades. 1000 Bolsas rojas para disposición de residuos peligrosos de 8 kilos, 35 Cajas de guantes quirúrgicos x 100 unidades, material de caucho látex, tallas 8 ½ y 9, ambidiestro suave y confortable, con reborde alta resistencia, entalcados suavemente. 35 Cajas de cofias desechables x 50 unidades, cobertura total de la cabeza, fabricado en material SNS, con hilo elástico, sin látex; desechable, tamaño universal, color azul, redondo. 35 Cajas de tapabocas desechables x 50 unidades, con resorte.
 </t>
  </si>
  <si>
    <t>811017 - 731521 851615 - 81101700 - 81101713</t>
  </si>
  <si>
    <t>Servicio de calibración de equipos: Validación y ajuste de parámetros de 2 EKOMILK, Calibración de 2 Fotómetros y 8 termómetros lasser. Sonometros, otros</t>
  </si>
  <si>
    <t>Impresión de instrumentos de IVC para programas de salud ambiental</t>
  </si>
  <si>
    <t>Contratacion Talento Humano Enfermera con experiencia minima de un año y  medio en el programa</t>
  </si>
  <si>
    <t>Directa</t>
  </si>
  <si>
    <t>HELGA CONSTANZA CERON GALLARDO
CORREO CONCERGAL73@GMAIL.COM CEL 3012006759</t>
  </si>
  <si>
    <t>Contratacion Talento Humano Enfermera / Medico con experiencia minima de un año y  medio en el programa</t>
  </si>
  <si>
    <t>Contratacion Talento Humano medico Especialista con experiencia  en el programa</t>
  </si>
  <si>
    <t>Contratacion Talento Humano Odontologo</t>
  </si>
  <si>
    <t>11.5 meses</t>
  </si>
  <si>
    <t xml:space="preserve">SALUD MENTAL </t>
  </si>
  <si>
    <t>MARIA EUGENIA ERASO TORRES - Profesional Universitaria, mariaerasot@gmail.com</t>
  </si>
  <si>
    <t>Un Tecnólogo en Promoción y prevención, con un año de experiencia en el ejercicio de su profesión, con conocimientos en ofimática y Excel</t>
  </si>
  <si>
    <t xml:space="preserve">SALUD SEXUAL Y REPRODUCTIVA </t>
  </si>
  <si>
    <t>Contratación de dos enfermeras profesionales</t>
  </si>
  <si>
    <t>LILIANA ORTIZ CORAL - Profesional Especializada, lortiz@idsn.gov.co</t>
  </si>
  <si>
    <t>Contratación de un profesional de psicologia</t>
  </si>
  <si>
    <t>Contratación de un profesional de medicina</t>
  </si>
  <si>
    <t>Contratación de un tecnologo en sistemas</t>
  </si>
  <si>
    <t>Contratación de un profesional medico - ginecoobstetra</t>
  </si>
  <si>
    <t>Contratación de un profesional medico experto en VIH</t>
  </si>
  <si>
    <t>INMUNOPREVENIBLES  - PAI</t>
  </si>
  <si>
    <t>Servicios de contratación de personal de apoyo a la gestión: una (1) Enfermera Profesionales, para apoyar el proceso de IV, Asistencia tecnica y seguimiento del programa</t>
  </si>
  <si>
    <t xml:space="preserve">Luz Marina Tumbaqui. Profesional Universitario PAI                                                                                       Bibiana Ines Mena. Subdirectora de Salud Publica </t>
  </si>
  <si>
    <t>72154066                 81101706</t>
  </si>
  <si>
    <t>Contratacion mantenimiento preventivo y correctivo centro de acopio PAI-Zoonisis</t>
  </si>
  <si>
    <t xml:space="preserve">TUBERCULOSIS Y LEPRA </t>
  </si>
  <si>
    <t>Contratacion de enfermera para Sistema de informacion</t>
  </si>
  <si>
    <t>Contratacion directa</t>
  </si>
  <si>
    <t>SGP y TN</t>
  </si>
  <si>
    <t>Miguel Angel Botina Criollo - Dania Erika Arcos Solarte, transmisiblesnarino@gmail.com, daniaerika@hotmail.com</t>
  </si>
  <si>
    <t>Contratacion de enfermera para Programa Hansen</t>
  </si>
  <si>
    <t>Contratacion de enfermera para Apoyo TB Hansen a municipios</t>
  </si>
  <si>
    <t>Contratacion de auxiliar de enfermeria para Apyo Unipa</t>
  </si>
  <si>
    <t>Contratacion de Bacteriologa Apoyo laboratorio micobacterias</t>
  </si>
  <si>
    <t>Convenio interadministrativo UNIPA</t>
  </si>
  <si>
    <t>TN</t>
  </si>
  <si>
    <t>SALUD PUBLICA EN EMERGENCIAS Y DESASTRES</t>
  </si>
  <si>
    <t>Contratacion Talento Humano</t>
  </si>
  <si>
    <t>WILSON RAUL LARRANIAGA 
Profesional Especializado
Tel: 7235428 exts 170
wlarraniaga@idsn.gov.co</t>
  </si>
  <si>
    <t xml:space="preserve">SALUD Y AMBITO LABORAL </t>
  </si>
  <si>
    <t>Fabiola Figueroa F - Profesional Especializado fafifi99@yahoo.com</t>
  </si>
  <si>
    <t>DESARROLLO INTEGRAL DE LAS NIÑAS, NIÑOS</t>
  </si>
  <si>
    <t>Diva Bastidas Bolaños - Profesional Especialziado - dbastidas@idsn.gov.co - divaeva54@hotmail.com</t>
  </si>
  <si>
    <t>ENVEJECIMIENTO Y VEJEZ</t>
  </si>
  <si>
    <t xml:space="preserve">LORENA BENAVIDES BUCHELLY - profesional universitaria Envejecimiento y Vejez 
lbenavidesb@idsn.gov.co
</t>
  </si>
  <si>
    <t>SALUD  Y GENERO</t>
  </si>
  <si>
    <t>Contratacion Directa</t>
  </si>
  <si>
    <t>HEINER VALDES CAICEDO- correo:  hvaldez@idsn.gov.co</t>
  </si>
  <si>
    <t>ASUNTOS  ETNICOS</t>
  </si>
  <si>
    <t>Mercedes Yepez Moncayo 
Profesional Universitaria
Tel: 7235428 exts 115-221
myepez@idsn.gov.co</t>
  </si>
  <si>
    <t>VICTIMAS</t>
  </si>
  <si>
    <t>LABORATORIO SALUD PUBLICA</t>
  </si>
  <si>
    <t xml:space="preserve">Contratación Servicios Profesionales  una (1 )Bacteriólogo- recurso humano para fortalecimiento del Laboaratorio de Salud Pública </t>
  </si>
  <si>
    <t xml:space="preserve"> CLAUDIA ALMEIDA - Profesional Universitario - Lider  del Laboratorio de Salud Publica, caalmeida@idsn.gov.co</t>
  </si>
  <si>
    <t xml:space="preserve">Contratación Servicios Profesionales  dos (1 )Bacteriólogo- recurso humano para fortalecimiento del Laboaratorio de Salud Pública </t>
  </si>
  <si>
    <t>8 meses</t>
  </si>
  <si>
    <t xml:space="preserve">Contratación Servicios Profesionales  una (1 ) Microbiologa- recurso humano para fortalecimiento del Laboaratorio de Salud Pública </t>
  </si>
  <si>
    <t>Contratación Servicios Profesionales  un (1) Químico,  Ing. Químico- recurso humano para fortalecimiento del Laboaratorio de Salud Pública</t>
  </si>
  <si>
    <t>Contratación Servicios Profesionales  un (1) Químico, Químico Farmacéutico o Ing. Químico- recurso humano para fortalecimiento del Laboaratorio de Salud Pública</t>
  </si>
  <si>
    <t>Contratación Servicios Profesionales  un (1) Ingeniero biomedico - recurso humano para fortalecimiento del Laboaratorio de Salud Pública</t>
  </si>
  <si>
    <t>Contratación Servicios   dos (2) Digitadores- recurso humano para fortalecimiento del Laboaratorio de Salud Pública</t>
  </si>
  <si>
    <r>
      <rPr>
        <sz val="11"/>
        <color indexed="8"/>
        <rFont val="Arial"/>
        <family val="2"/>
      </rPr>
      <t xml:space="preserve">121317 - 121615  141117 - 141221 241124 - 401417 411015 - 411062 411218- 411220 411221 - 411224 421420 - 422816 422819 - 422951 461815 - 471218 471315 - 471316 </t>
    </r>
    <r>
      <rPr>
        <sz val="11"/>
        <color indexed="63"/>
        <rFont val="Arial"/>
        <family val="2"/>
      </rPr>
      <t xml:space="preserve">481016 - </t>
    </r>
    <r>
      <rPr>
        <sz val="11"/>
        <color indexed="8"/>
        <rFont val="Arial"/>
        <family val="2"/>
      </rPr>
      <t>511027 601113</t>
    </r>
  </si>
  <si>
    <t xml:space="preserve">411122 - 411123 411119 </t>
  </si>
  <si>
    <t>85101602- 771020 801116</t>
  </si>
  <si>
    <t>811017 - 731521 851615</t>
  </si>
  <si>
    <t>81101700 - 81101713</t>
  </si>
  <si>
    <t>811017 -  731521 851615</t>
  </si>
  <si>
    <t>76121500 - 76121600</t>
  </si>
  <si>
    <t>Servicio de recolección, transporte, tratamiento y disposición final de residuos hospitalarios y similares (biosanitarios, solidos y quimicos anatomo-patológicos, cortopunzantes, animales, medicamentos), generados por el Instituto Departamental de Salud de Nariño en las sedes Pasto (Laboratorio de Salud Pública y Sede Administrativa) y Tumaco (Unidad de Control de Vectores),</t>
  </si>
  <si>
    <t xml:space="preserve">VIGILANCIA EN SALUD PUBLICA </t>
  </si>
  <si>
    <t>Contratación de 3 profesionales especializados como apoyo a la los procesos de Vigilancia Epidemiologíca</t>
  </si>
  <si>
    <t>ATENCION PRIMARIA EN SALUD  - APS</t>
  </si>
  <si>
    <t>Carmen Liliana Armero Ruíz Profesional Universitario , lilianaarmeroidsn2017@gmail.com</t>
  </si>
  <si>
    <t>5.7 meses</t>
  </si>
  <si>
    <t xml:space="preserve">GESTION </t>
  </si>
  <si>
    <t>BIBIANA Mena Criollo  - Subdirectora de Salud Publica - bibimena@gmail.com</t>
  </si>
  <si>
    <t xml:space="preserve">Contratacion de un profesional especializado como apoyo a los procesos de calidad de salud publica </t>
  </si>
  <si>
    <t>COMUNICACIONES</t>
  </si>
  <si>
    <t>Contratacion de un profesional como apoyo a comunicaciones</t>
  </si>
  <si>
    <t>Jaime Eduardo Enriquez E., Profesional Universitario, comunicacionessaludnariño@gmail.com</t>
  </si>
  <si>
    <t xml:space="preserve">PLAN DE SALUD TERRITORIAL </t>
  </si>
  <si>
    <t>Talento Humano en Salud - PTS (Enfermeras) Honorarios Integrales</t>
  </si>
  <si>
    <t>SISTEMAS DE INFORMACION</t>
  </si>
  <si>
    <t xml:space="preserve">Contratación de 3 ingenieros de sistemas como apoyo a gestión a procesos de información  </t>
  </si>
  <si>
    <t xml:space="preserve">Contratación directa </t>
  </si>
  <si>
    <t>Gustavo Cuellar de los Rios - Profesional Especializado - gcuellar@idsn.gov.co, gcuellar100@gmail.com</t>
  </si>
  <si>
    <t>MEDICAMENTOS</t>
  </si>
  <si>
    <t xml:space="preserve">Contratacion de (2) dos profesinales Químicos Farmacéuticos y (2) dos Tecnólogos en Regencia de Farmacia como apoyo al área de control de  medicamentos </t>
  </si>
  <si>
    <t>MARTHA CECILIA VELASCO TULCANAZA Profesional Especializado, Oficina de Control de Medicamentos,  mvelasco@idsn.gov.co</t>
  </si>
  <si>
    <t>Servicio de calibración de equiposM (1 termohigrómetro digital)</t>
  </si>
  <si>
    <t xml:space="preserve">PLAN DE INTERVENCIONES COLECTIVAS </t>
  </si>
  <si>
    <t>Contratación de Acciones de Promoción de la Salud orientadas a Implementar y desarrollar en 5 Municipios priorizados los componentes de rehabilitación basado en la comunidad con la formación de agentes comunitarios en salud mental orientados con enfoque diferencial en discapacidad y grupo etnoculturales.</t>
  </si>
  <si>
    <t>MARIA EUGENIA ERASO
Profesional Universitario
7235428 - 153
mariaerasot@gmail.com</t>
  </si>
  <si>
    <t>Contratación Personal de Apoyo para implementar en 10 Municipios priorizados la metodologia COMBI 10 pasos para la identificació e intervención de conductas de riesgo a nivel individual, familiar, comunitaria e institucional en los municipios priorizados.</t>
  </si>
  <si>
    <t>MIGUEL ANGEL BOTINA
Profesional Especializado
7235428 - 152
transmisiblesnarino@gmail.com</t>
  </si>
  <si>
    <t>Contratación Interadministrativa para conformar y fortalecer en 40 Municipios pririzados las redes sociales, comunitarias, sectoriales, e intersectoriales en los Municipios priorizados de a
cuerdo al analisis de situación en salud.</t>
  </si>
  <si>
    <t>Contratación Interadministrativa para desarrollar en 40 Municipios priorizados acciones de educación y comunicación para la salud para el desarrollo de capacidades de las personas, las familias, las comunidades, las organizaciones y redes para la promoción de la salud individual y colectiva, la gestión del riesgo y la transformación positiva de los diferentes entornos.</t>
  </si>
  <si>
    <t>Contratación Interadministrativa para implementar zonas de orientacion en 6 Municipios priorizados según analisis de la situacion en salud.</t>
  </si>
  <si>
    <t>Contratación Interadministrativa para Implementar en 6 Municipios priorizados los Centros de escucha para
población con VIH, consumo de sustancias spicoactivas y cuidadores de personas con discapacidad en los municipios priorizados según analisis de la situacion en salud en el Departamento de Nariño.</t>
  </si>
  <si>
    <t>Desarrollar al 100% la estrategias de medios de comunicación de acuerdo con las particularidades de salud pública en las 13 subregiones para la difusión ajes y documentos claves con relación a las 10 dimensiones del Plan Decenal de Salud Pública.</t>
  </si>
  <si>
    <t>JAIME ENRIQUEZ
Profesional Universitario
7235428 
comunicacionessaludnarino@gmail.com</t>
  </si>
  <si>
    <t>Realizar al 100% las acciones de producción para material educomunicativo para la promocion y prevencion de la salud como apoyo a las diferentes actividades planteadas en las 10 dimensiones de l Plan Decenal de Salud Pública</t>
  </si>
  <si>
    <t>Contratación Interadministrativa para Desarrollar e implementar en 5 Municipios priorizados los mecanismos que conlleven a una canalización efectiva de personas y comunidades hacia los
servicios sociales y de salud en los municipios priorizados según analisis de la situacion en salud.</t>
  </si>
  <si>
    <t>MAURICIO GUERRERO
Profesional Universitario
7235428 - 122 
tfranco@idsn.gov.co</t>
  </si>
  <si>
    <t>Contratación Interadministrativa para realizar en 10 municipios priorizados la caracterizacion social y ambiental para identificar aspectos sociodemograficos en desarrollo de la Estrategia de Modelo de Atencion en Salud basado en Atención Primaria en Salud para lograr el mejoramiento del estado de salud de la población y el goce efectivo del derecho a la salud, en los municipios priorizados según analisis de la situacion en salud.</t>
  </si>
  <si>
    <t>LILIANA ORTIZ CORAL
Profesional Especializado
7235428 
lilianaortizcoral@gmail.com</t>
  </si>
  <si>
    <t>f851015</t>
  </si>
  <si>
    <t>Caracterizar la población trabajadora informal para identificar la condición laboral de una actividad u oficio en 63 municipios del departamento (exceptuando el pasto) cumpliendo cada uno de los pasos establecidos lineamientos nacionales.</t>
  </si>
  <si>
    <t>FABIOLA FIGUEROA FIGUEROA
Profesional Especializado
7235428 
tfranco@idsn.gov.co</t>
  </si>
  <si>
    <t>Suminitrar 100% de medicamentos de uso masivo para la prevención y eliminación de las enfermedades infecciosas Desatendidas según guias y protocolos definidos por la nación (Albendazol tabletas x 400 mg y en suspensión).</t>
  </si>
  <si>
    <t>DIVA ENITH BASTIDAS BOLAÑOS
Profesional Especializada
7235428
divaeva54@hotmail.com</t>
  </si>
  <si>
    <t>Realizar la vacunación antirabica a perros y gatos de manera oportuna, continua y con calidad en los 30 municipios del Departamento de Nariño priorizados</t>
  </si>
  <si>
    <t>Desarrollar jornadas en salud en 5 Municipios pririzados con despliegue de un equipo interdisciplinario para garantizar el acceso de la población, ubicada prioritariamente en áreas rurales, a los servicios de salud individuales y colectivos.</t>
  </si>
  <si>
    <t>SECRETARIA GENERAL</t>
  </si>
  <si>
    <t xml:space="preserve">SALUD PUBLICA </t>
  </si>
  <si>
    <t>SUBDIRECCION DE CALIDAD Y ASEGURAMIENTO</t>
  </si>
  <si>
    <t>Servicios un  (1) Profesional con perfil de Enfermeria para  apoyo a ASEGURAMIENTO</t>
  </si>
  <si>
    <t xml:space="preserve">Servicio de un Profesional contable  para apoyo del ASEGURAMIENTO </t>
  </si>
  <si>
    <t xml:space="preserve">Servicios un  (1) Profesional con perfil financiero  para  apoyo a Elaboraciòn y Seguimiento de los PSFF y los PGIR </t>
  </si>
  <si>
    <t>ADRIANA MORENO CASTILLO-  PROFESIONAL ESPECIALIZADO. amoreno@idsn.gov.co</t>
  </si>
  <si>
    <t xml:space="preserve">Servicios de apoyo a la gestiòn  para apoyo al CRUE. Cuatro (4)  auxiliares (Radioperadores) </t>
  </si>
  <si>
    <t>Servicios cuatro (4) Profesionales medicos  para apoyo a CRUE</t>
  </si>
  <si>
    <t xml:space="preserve">Servicios de apoyo a la gestiòn  para apoyo a SERVICIO SOCIAL OBLIGATORIO. Un (1)  Auxiliar de apoyo a la gestiòn </t>
  </si>
  <si>
    <t>MARIO CAMPAÑA- Profesional Especializado. mcampana@idsn.gov.co</t>
  </si>
  <si>
    <t>Servicios un (1) Profesional en derecho para apoyo a los PROCESOS ADMINISTRATIVOS SANCIONATORIOS</t>
  </si>
  <si>
    <t>CAMILO ASCUNTAR- Profesional Universitario. cascuntar@idsn.gov.co</t>
  </si>
  <si>
    <t>Servicios un (1) Judicante para apoyo a los PROCESOS ADMINISTRATIVOS SANCIONATORIOS</t>
  </si>
  <si>
    <r>
      <t>S</t>
    </r>
    <r>
      <rPr>
        <sz val="11"/>
        <rFont val="Tahoma"/>
        <family val="2"/>
      </rPr>
      <t>ervicios  tecnicos y profesionales   para apoyo a la Oficina  de AUDITORIA. Tres (3) Profesionales ( hospitales, urgencias y red privada)</t>
    </r>
  </si>
  <si>
    <t>MARCELA PINZON SOLARTE. Subdirectora de Calidad y Aseguramiento. mpinzon@idsn.gov.co.</t>
  </si>
  <si>
    <r>
      <t>S</t>
    </r>
    <r>
      <rPr>
        <sz val="11"/>
        <rFont val="Tahoma"/>
        <family val="2"/>
      </rPr>
      <t xml:space="preserve">ervicios  tecnicos y profesionales   para apoyo a la Oficina  de AUDITORIA.  Un   (2) Tècnico Profesional  ( medicamentos) </t>
    </r>
  </si>
  <si>
    <r>
      <t>S</t>
    </r>
    <r>
      <rPr>
        <sz val="11"/>
        <rFont val="Tahoma"/>
        <family val="2"/>
      </rPr>
      <t xml:space="preserve">ervicios   profesional  de un (1) profesional financiera   para apoyo a la Oficina  de AUDITORIA y PRESTACION DE SERVICIOS DE SALUD . </t>
    </r>
  </si>
  <si>
    <r>
      <t>S</t>
    </r>
    <r>
      <rPr>
        <sz val="11"/>
        <rFont val="Tahoma"/>
        <family val="2"/>
      </rPr>
      <t xml:space="preserve">ervicios   profesional  de cuatro (4) medicos apoyo a la Oficina  de AUDITORIA </t>
    </r>
  </si>
  <si>
    <t>Servicios siete (7) Profesionales para apoyo a la Oficina  de HABILITACION  (medico verificador, medico IVC,  enfermeras y odontologo)</t>
  </si>
  <si>
    <r>
      <t>S</t>
    </r>
    <r>
      <rPr>
        <sz val="11"/>
        <rFont val="Tahoma"/>
        <family val="2"/>
      </rPr>
      <t>ervicios   profesional  de un profesional de  apoyo para PAMEC y CALIDAD de la SCA</t>
    </r>
  </si>
  <si>
    <t xml:space="preserve">Servicios un (1) abogado  para apoyo a la Oficina  de ATENCION AL USUARIO </t>
  </si>
  <si>
    <t xml:space="preserve">Servicios tres  un (1) tècnico para desacatos en  apoyo a la gestiòn de la  Oficina  de ATENCION AL USUARIO </t>
  </si>
  <si>
    <t xml:space="preserve">Servicios de un medico concurrente para la   Oficina  de ATENCION AL USUARIO </t>
  </si>
  <si>
    <t>Servicios de salud, red publica y privada departamento de Nariño</t>
  </si>
  <si>
    <t>MARCELA PINZON SOLARTE. Subdirectora de Calidad y Aseguramiento. mpinzon@idsn.gov.co. OSCAR FIGUEROA, Asesor Atenciòn al Usuario. ofigueroa@idsn.gov.co</t>
  </si>
  <si>
    <t>Arrendamiento</t>
  </si>
  <si>
    <t>Aportes Ministerio</t>
  </si>
  <si>
    <t xml:space="preserve">WILSON LARRANIAGA. Profesional  Especializado  CRUE.  </t>
  </si>
  <si>
    <t>contratacion directa</t>
  </si>
  <si>
    <t>NA</t>
  </si>
  <si>
    <t>OMAR MORENO JARAMILLO JEFE OFICINA ASESORA DE PLANEACION omoreno@idsn.gov.co</t>
  </si>
  <si>
    <t>30,000,000</t>
  </si>
  <si>
    <t>JESUS EDGARDO ROSERO TECNICO OPERTATIVO jrosero@idsn.gov.co</t>
  </si>
  <si>
    <t xml:space="preserve"> Software de seguridad de transacciones y de protección contra virus</t>
  </si>
  <si>
    <t>DEHYSI TOVAR  dehysitovarcastillo@gmail.com</t>
  </si>
  <si>
    <t xml:space="preserve"> Programas de desarrollo</t>
  </si>
  <si>
    <t>MARCELA MORA mmora@idsn.gov.co</t>
  </si>
  <si>
    <t>OFICINA ASESORA DE PLANEACION</t>
  </si>
  <si>
    <t xml:space="preserve">11.5meses </t>
  </si>
  <si>
    <t xml:space="preserve">        HAROL VALLEJO hvallejo@idsn.gov.co    </t>
  </si>
  <si>
    <t>Contratacion de elaboracion del Manual de Liquidacion de nomina y Prestaciones Sociales; parametrizacion, acompañamiento y asesoria.</t>
  </si>
  <si>
    <t>ELIZABETH CABRERA A.- PROFESIONAL UNIVERSITARIO GTH. ecabrera@idsn.gov.co</t>
  </si>
  <si>
    <t>Encargo Fiduciario</t>
  </si>
  <si>
    <t xml:space="preserve">86101700
</t>
  </si>
  <si>
    <t>Servicios de capacitación a través de seminarios, talleres, congresos y simposios, solicitados por las dependencias de acuerdo al PIC</t>
  </si>
  <si>
    <t>MARTHA CECILIA ACOSTA. Profesional Universitario GTH. marthaacosta@idsn.gov.co</t>
  </si>
  <si>
    <t>Ejecución del Plan de Bienestar social</t>
  </si>
  <si>
    <t>Suministro de la dotación obligatoria a los trabajadores del IDSN de acuerdo a la norma (282 dotaciones año): calzado y vestido  de labor</t>
  </si>
  <si>
    <t xml:space="preserve">Servicios de Apoyo a la gestión de la Secretaria General. Diez (10)  auxiliares administrativos (Apoyo Logistico, Almacen,  Mantenimiento, Correspondencia y Archivo, Talento Humano) </t>
  </si>
  <si>
    <t xml:space="preserve">Servicios de Apoyo a la gestión de la Secretaria General.  Cuatro (4)  Técnicos Administrativos (Apoyo Logistico, Almacen,Talento Humano) </t>
  </si>
  <si>
    <t xml:space="preserve">Servicios de Apoyo a la gestión de la Secretaria General. un (1) Tecnico en Sistemas (Apoyo Logistico) </t>
  </si>
  <si>
    <t xml:space="preserve">Servicios de Apoyo a la gestión de la Secretaria  Siete (7) Profesionales Universitarios  (Apoyo Logistico, ,Talento Humano, Oficina Asuntos disciplinarios, Tesoreria, Contabilidad) </t>
  </si>
  <si>
    <t>Servicios de Apoyo a la gestión de la Secretaria General. un(1) judicante ( Oficina Asuntos disciplinarios).</t>
  </si>
  <si>
    <t>Servicios de Apoyo a la gestión de la Secretaria General. Convenio para cuatro (4) pasantes para el Archivo del IDSN</t>
  </si>
  <si>
    <t>Compra o renovacion de Licencia antivirus para dos años, para 300 computadores con consola de administracion</t>
  </si>
  <si>
    <t xml:space="preserve">Compra de toners, para impresoras laser e impresoras de inyeccion </t>
  </si>
  <si>
    <t>Servicios de Apoyo a la gestión de la Oficina de Control Interno: un (1) Administrador de Empresas Especializado</t>
  </si>
  <si>
    <t>Servicios de Apoyo a la gestión de la Oficina de Control Interno: un (1) Contador publico</t>
  </si>
  <si>
    <t xml:space="preserve">       </t>
  </si>
  <si>
    <t>OFICINA ASESORA JURIDICA</t>
  </si>
  <si>
    <t>Servicios de Apoyo a la gestión de la Oficina Asesora de Juridica: Tres (3) Tecnicos Administrativos</t>
  </si>
  <si>
    <t>Servicios de Apoyo a la gestión de la Oficina  Asesora de Juridica: Tres (3) Profesionales Universitarios</t>
  </si>
  <si>
    <t>Servicios de Apoyo a la gestión de la Oficina  Asesora de Juridica: un (1) Abogado eterno Especializado</t>
  </si>
  <si>
    <t>Consultoria para gestionar el permiso de vertimentos liquidos y emisiones atmosfericas ante la autoridad ambiental Corponariño.</t>
  </si>
  <si>
    <t>Consultoria sobre las redes e intalaciones electricas del edificio del Laboratorio de Salud Publica y el cuarto piso de la sesde del IDSN Bombona.</t>
  </si>
  <si>
    <r>
      <rPr>
        <sz val="11"/>
        <rFont val="Tahoma"/>
        <family val="2"/>
      </rPr>
      <t>Minima cuantía</t>
    </r>
    <r>
      <rPr>
        <sz val="11"/>
        <color indexed="8"/>
        <rFont val="Tahoma"/>
        <family val="2"/>
      </rPr>
      <t xml:space="preserve"> </t>
    </r>
  </si>
  <si>
    <r>
      <t xml:space="preserve">Recursos Propios </t>
    </r>
    <r>
      <rPr>
        <sz val="11"/>
        <rFont val="Tahoma"/>
        <family val="2"/>
      </rPr>
      <t>y SGP</t>
    </r>
  </si>
  <si>
    <t>Concurso de meritos</t>
  </si>
  <si>
    <t xml:space="preserve">       CONSUELO SANTISTEBAN cosuelosanti@hotmail.com</t>
  </si>
  <si>
    <t xml:space="preserve">    CONSUELO SANTISTEBAN cosuelosanti@hotmail.com</t>
  </si>
  <si>
    <t xml:space="preserve">       CONSUELO SANTISTEBAN                            cosuelosanti@hotmail.com </t>
  </si>
  <si>
    <t>OFICNA DE CONTROL INTERNO</t>
  </si>
  <si>
    <t>PLAN ANUAL DE ADQUISICIONES IDSN 2018</t>
  </si>
  <si>
    <t>81112306 - 72154066 81112300</t>
  </si>
  <si>
    <t>JESUS EDGARDO ROSERO. Tecnico Operativo Sistemas. Secretaria General HORACIO GUERRA hrguerra@idsn.gov.co</t>
  </si>
  <si>
    <t>Contratar servicios de dos(2) profesionales de apoyo al SGC</t>
  </si>
  <si>
    <t xml:space="preserve">Contratar servicios de dos (2) Profesinales de apoyo en administracion de salud </t>
  </si>
  <si>
    <t>Contratar servicios de  tres(3) profesionales de apoyo Ingeniería civil (2) y arquitectura (1)</t>
  </si>
  <si>
    <t>Contratar servicios de dos(2) profesionales de apoyo a Proyectos.</t>
  </si>
  <si>
    <t>Contratar servicios de un (1) profesional de apoyoServicio de ingeniería y diseño para sistemas de control de procesos.</t>
  </si>
  <si>
    <t>Contratar servicios de un (1) profesional de apoyo Planificación o administración de proyectos</t>
  </si>
  <si>
    <t>Contratar Servicio de un (1) Profesional en análisis de bases de datos</t>
  </si>
  <si>
    <t xml:space="preserve">SALUD AMBIENTAL </t>
  </si>
  <si>
    <t xml:space="preserve">11.5 meses </t>
  </si>
  <si>
    <t>Contratación Servicios de un (1) Tecnico administrativo- recurso humano para fortalecimiento del Laboaratorio de Salud Pública</t>
  </si>
  <si>
    <t>Contratación Servicios de un Auxiliar de Laboratorio- recurso humano para fortalecimiento del Laboaratorio de Salud Pública</t>
  </si>
  <si>
    <t>Contratación Servicios de un (1) Auxiliar de Laboratorio- recurso humano para fortalecimiento del Laboaratorio de Salud Pública</t>
  </si>
  <si>
    <t>Contratación del Servicio de capacitación en calidad, y auditoria interna bajo la norma ISO-IEC 17025</t>
  </si>
  <si>
    <t xml:space="preserve">Minima cuantia </t>
  </si>
  <si>
    <t>Juan Carlos Vela Santacruz
Profesional especializado Area Salud
jcvela@idsn.gov.co
2-7223033</t>
  </si>
  <si>
    <t>Recursos Propios -SGP</t>
  </si>
  <si>
    <t>Recursos Propios-SGP</t>
  </si>
  <si>
    <t>Servicio de Arrendamiento local para archivo</t>
  </si>
  <si>
    <t>121317 - 121615 141117 - 141221 241124 - 401417 411015 - 411062  411218 - 411220 411221 - 411224 421420 - 422816 422819,  422951 461815 - 471218
471315 - 471316 481016 - 511027 601113</t>
  </si>
  <si>
    <t>Suministro de moviliario para oficina</t>
  </si>
  <si>
    <t xml:space="preserve">Recursos Propios  </t>
  </si>
  <si>
    <t>Profesional Universitario Ambiental  Oficina de Apoyo Logistico</t>
  </si>
  <si>
    <t xml:space="preserve"> Minima Cuantia</t>
  </si>
  <si>
    <t>Licitación Publica</t>
  </si>
  <si>
    <t xml:space="preserve"> Ruby Martinez -Profesional Universitario arcchivo</t>
  </si>
  <si>
    <t>Suministro o abastecimiento de Combustible,lubricantes y aditivos para vehiculos, motocicletas y plantas electricas .</t>
  </si>
  <si>
    <t xml:space="preserve">Recursos Propios ,  SGP , Recursos de Capital </t>
  </si>
  <si>
    <t>Contratación Directa,</t>
  </si>
  <si>
    <t>Recuroso Propios -SGP</t>
  </si>
  <si>
    <t xml:space="preserve">Adquisición de insumos para Bioseguridad - PGIRHS.  (Sede IDSN, LSP, Salud Ambiental y ETV) Guantes de nitrilo, guantes de aseo, tapabocas N95, gorros desechables, uniformes y batas para laboratorio, guardianes, desinfectantes, mascaras antigases con filtros, recipientes para residuos  reciclables, ordinarios, biologicos y químicos, contratación disposición final de residuos biológicos y químicos peligrosos. </t>
  </si>
  <si>
    <r>
      <t>Contratación Servicios   un (1) Digitador SIVICAP- recurso humano para fortalecimiento del Laboaratorio de Salud Pública. (</t>
    </r>
    <r>
      <rPr>
        <sz val="11"/>
        <rFont val="Arial"/>
        <family val="2"/>
      </rPr>
      <t>6 MESES FINANCIA LSP Y LOS 5.5 MESES LA DIMENSION DE S. AMBIENTAL)</t>
    </r>
  </si>
  <si>
    <t>2 meses</t>
  </si>
  <si>
    <t>MARTHA CECILIA ACOSTA. Profesional Universitario GTH. marthaacosta@idsn.gov.c</t>
  </si>
  <si>
    <t>Manteniminento de equipo de aire acondicionado y extractores de aire</t>
  </si>
  <si>
    <t>35.000.000</t>
  </si>
  <si>
    <t>Contratación de personal de Apoyo en la dimensión Fortalecimiento de la Autoridad Sanitaria para Monitorear y evaluar lasintervenciones colectivasde promoción de la salud y gestión del riesgo, dirigidas a grupos poblacionales a lo largo del curso de vida conforme a los atributos de calidad definidas para las mismas en la normatividad vigente - Diseño Estratégico</t>
  </si>
  <si>
    <t xml:space="preserve">Contratación de personal de Apoyo en la dimensión Fortalecimiento de la Autoridad Sanitaria para Monitorear y evaluar lasintervenciones colectivasde promoción de la salud y gestión del riesgo, dirigidas a grupos poblacionales a lo largo del curso de vida conforme a los atributos de calidad definidas para las mismas en la normatividad vigente - Monitoreo </t>
  </si>
  <si>
    <t>Contratación de personal de Apoyo en la dimensión Fortalecimiento de la Autoridad Sanitaria para Monitorear y evaluar lasintervenciones colectivasde promoción de la salud y gestión del riesgo, dirigidas a grupos poblacionales a lo largo del curso de vida conforme a los atributos de calidad definidas para las mismas en la normatividad vigente - Monitoreo en Campo</t>
  </si>
  <si>
    <t>Desarrollar, actualizar, recepcionar, consolidar, validar, procesar y reportar información de interes en salud al 100% para el fortalecimiento del Sistema Integral de Información en Salud del Departamento de Nariño.</t>
  </si>
  <si>
    <t>GUSTAVO CUELLAR DE LOS RIOS
gcuellar@idsn.gov.co</t>
  </si>
  <si>
    <t>Adquirir 20% de necesidades de  tecnología para fortalecer la oficina de sistemas del Instituto Departamental de Salud de Nariño</t>
  </si>
  <si>
    <t>Adquirir servicios de tecnologia para mejoramiento de correo electronico institucional</t>
  </si>
  <si>
    <t>Contratar Registro de base de datos institucional en Plataforma nacional</t>
  </si>
  <si>
    <t>Contratar consultoria para diagnostico e implementación de la  seguridad informatica y la seguridad de la información</t>
  </si>
  <si>
    <t>Migrar a plataforma web ON PREMISE los modulos de contabilidad, tesoreria, presupuesto, control de contratos, nomina, almacen e inventarios sobre base de datos ORACLE.</t>
  </si>
  <si>
    <t>Arrendar plataforma SERVICE CLOUD SYSMAN .</t>
  </si>
  <si>
    <t>Elaborar manual de procedimientos para liquidacion de nomina</t>
  </si>
  <si>
    <t>Contratar Empresa o Web Master para renovacion, administracion y mantenimiento de sitios Web del IDSN (Pagina de Internet e Intranet), incluye configuracion de servidor web.</t>
  </si>
  <si>
    <t>Contratar apoyo para desarrollo, actualización, recepción, consolidación, validación, procesamiento y reporte de información de interes  en salud para el fortalecimiento del Sistema Integral de Información en Salud del Departamento de Nariño.</t>
  </si>
  <si>
    <t>Comprar licencias de software (redes, seguridad, administracion)</t>
  </si>
  <si>
    <t>Mantenimiento de servicio de correo institucional - ZIMBRA</t>
  </si>
  <si>
    <t>11  meses</t>
  </si>
  <si>
    <t>28.000.000</t>
  </si>
  <si>
    <t>Compra de 200.000 preservativos masculinos y Preservativos femeninos en jornadas de prevención del VIH.</t>
  </si>
  <si>
    <t>Compra de 5.000 pruebas VIH DUO para promocionar la prueba rapida de VIH/SIFILIS en población clave (trabajadoras sexuales, LGTBI, hombres que tengan sexo con hombres, otra poblacion en situacion de calle en Municipios con alta incidencia de población vulnerable para promocionar la prueba).</t>
  </si>
  <si>
    <t>Minima Cuantia -   Licitación Publica</t>
  </si>
  <si>
    <t xml:space="preserve">Hasta  351.558.900 </t>
  </si>
  <si>
    <t>Minima cuantia- Selección Abreviada</t>
  </si>
  <si>
    <t>Contratación Directa-Minima Cuantia</t>
  </si>
  <si>
    <t xml:space="preserve">Contrataciòn Directa -Minima Cuantia </t>
  </si>
  <si>
    <t xml:space="preserve">BARBARA PASCUAZA -PROFESIONAL CONTRATISTA
</t>
  </si>
  <si>
    <t>JULIAN MAURICIO TELLEZ  Profesional Universitario   Salud Ambiental jtellez@idsn.gov.co</t>
  </si>
  <si>
    <t>Equipos, suministros y/o servicios para elaborar  mapas de riesgo de la fuentes hidricas de abastecimiento priorizadas</t>
  </si>
  <si>
    <t>Mínima Cuantía</t>
  </si>
  <si>
    <t>ALVARO DULCE VILLARREAL Profesional Universitario  adulce@idsn.gov.co</t>
  </si>
  <si>
    <t>Minima Cuantía</t>
  </si>
  <si>
    <t xml:space="preserve">Adquisición de  material de apoyo para la gestión de los Autoridades sanitarias  en la implementacion de la estrategia de entornos saludables en los municipios  del departamento Nariño </t>
  </si>
  <si>
    <t>FELIPE BELALCAZAR Profesional Universitario fbelalcazar@idsn.gov.co</t>
  </si>
  <si>
    <t>Actualización, ajustes o implementación del sistema de información de salud ambiental - SISA y otros, en el componente de alimentos y bebidas y demás que se requieran, con el fin de implementar los instrumentos de IVC con enfoque de riesgo.</t>
  </si>
  <si>
    <t>6  meses</t>
  </si>
  <si>
    <t>Desarrollo de políticas u objetivos empresariales (ICONTEC)</t>
  </si>
  <si>
    <t>Minima Cuantia - Selección Abreviada</t>
  </si>
  <si>
    <t>Minima cuanta</t>
  </si>
  <si>
    <t>09 meses</t>
  </si>
  <si>
    <t xml:space="preserve"> Minima Cuantia </t>
  </si>
  <si>
    <t>08 meses</t>
  </si>
  <si>
    <t>7 meses</t>
  </si>
  <si>
    <t>Suscripción Diario del Sur durante un año</t>
  </si>
  <si>
    <t xml:space="preserve">5 meses </t>
  </si>
  <si>
    <t>486.203.050</t>
  </si>
  <si>
    <t>5meses</t>
  </si>
  <si>
    <t>27.500.000</t>
  </si>
  <si>
    <t>8  meses</t>
  </si>
  <si>
    <t>111.740.476</t>
  </si>
  <si>
    <t>Minima cuantía -Selección Abreviada</t>
  </si>
  <si>
    <t>Servicio de Transporte Aereo en rutas nacionales e internacionales, para el desplazamiento funcionarios y/o contratistas en cumplimiento de actividades misionales; así mismo, para la atención de población pobre no afiliada y población que requiere servicios complementarios para atención de eventos no contemplados en el Plan Obligatorio de Salud .</t>
  </si>
  <si>
    <t xml:space="preserve">Servicios de transporte de personal : Permanente, expreso, Servicios de buses contratados para los 64 municipios del departamento de Nariño, para la Subdirección de Salud Publica </t>
  </si>
  <si>
    <t>Servicio de mensajeria y correspondencia especializada a nivel local, departamental, nacional y si se requiere internacional  ( Funcionamiento.</t>
  </si>
  <si>
    <t xml:space="preserve">Servicio de transporte de mercancía especial a nivel local, departamental y nacional  </t>
  </si>
  <si>
    <t xml:space="preserve">Servicio de Mantenimiento de Motocicletas  </t>
  </si>
  <si>
    <t>Servicio de fotocopias , anillado y argollado</t>
  </si>
  <si>
    <t xml:space="preserve">6 meses </t>
  </si>
  <si>
    <t xml:space="preserve">Suministro de papeleria y elementos de oficina  </t>
  </si>
  <si>
    <t>Recursos propios-SGP</t>
  </si>
  <si>
    <t>Minima cuantia-Selección Abreviada</t>
  </si>
  <si>
    <t>Mínima cuantía-SGP</t>
  </si>
  <si>
    <t>Mantenimiento preventivo y correctivo de Impresoras, equipo electrónico UPS, monitores, video beam, periféricos, escaner, partes internas CPU, plantas de telefonia de voz y datos e interconexion de red de las sedes del IDSN.</t>
  </si>
  <si>
    <t>BARBARA PASCUAZA -PROFESIONAL CONTRATISTA</t>
  </si>
  <si>
    <t>1/08/0218</t>
  </si>
  <si>
    <t>5 litros de Azul de metileno (10 unidades  por un 500cc cada uno). 4 paquetes por 50 unidades de Hisopos para pruebas con equipo Luminometro.</t>
  </si>
  <si>
    <t>Adqusición de programas de ensayos de aptitud para el LSP con el fin de realizar control de calidad externo</t>
  </si>
  <si>
    <t>Servicio de recarga y remonofacturacion de toners, para impresoras laser e impresoras de inyeccion.</t>
  </si>
  <si>
    <t>Contratación DirectaDirecta</t>
  </si>
  <si>
    <t>Contratación Directata</t>
  </si>
  <si>
    <t>Contratación Directacta</t>
  </si>
  <si>
    <t>Dotacion , construccion y remodelacion infraestructura IDSN .</t>
  </si>
  <si>
    <t>Contratacion  Ingeniero de Sistemas</t>
  </si>
  <si>
    <t>Contratacion deProfesional Especializada Con Licencia en SST ( Salari0 Integral- Costa Pacífica)</t>
  </si>
  <si>
    <t xml:space="preserve">Contratacion deProfesional Especializado en salud ocupacional </t>
  </si>
  <si>
    <t>Contratacion  de Profesional Especializada con Licencia en SST</t>
  </si>
  <si>
    <t>Contratacion deTalento Humano (Tecnologo en Sistemas)</t>
  </si>
  <si>
    <t>Contratacion de Talento Humano en Salud - PTS (Enfermeras) Honorarios Normales</t>
  </si>
  <si>
    <t>Contratacion de Talento Humano en Salud - PTS (Medico Pediatra)</t>
  </si>
  <si>
    <t>Contratacion de Talento Humano</t>
  </si>
  <si>
    <t xml:space="preserve">Contratacion de Profesional area de la salud y/o social </t>
  </si>
  <si>
    <t>Contratacion  de Talento Humano</t>
  </si>
  <si>
    <t>Contratacion de Tecnologo de Promoción de la Salud - APS (Honorarios Integrales)</t>
  </si>
  <si>
    <t>Contratacion de Profesional en salud -APS Normal (Psicologo)</t>
  </si>
  <si>
    <t>Contratacion de Profesional en salud -APS (Enfermera) Honorarios integrales</t>
  </si>
  <si>
    <t>Contratacion de Talento Humano- PTS (Ing. Industrial) Normal</t>
  </si>
  <si>
    <t>Contratacion de Talento Humano en Salud - PTS (Enfermeras) Honorarios Integrales</t>
  </si>
  <si>
    <t>Convenio Interadministrativ</t>
  </si>
  <si>
    <t>Contratación de un profesional en Psicología con experiencia de dos años en el ejercicio de su profesión, con capacitación en Centros de Escucha y ZOE</t>
  </si>
  <si>
    <t>Contratación de un profesional en Psicología con experiencia de dos años en el ejercicio de su profesión, con capacitación certificación en estrategia ICDP.</t>
  </si>
  <si>
    <t>Contratación de un profesional en medicina con un año en el ejercicio de su profesión, con certificación en estrategia mhGAP “Disminuyendo las brechas en Salud Mental”</t>
  </si>
  <si>
    <t xml:space="preserve">Minima cuantia-Selección Abreviada </t>
  </si>
  <si>
    <r>
      <t xml:space="preserve">Adquisición de Reactivos, Medios de cultivo, kits del LSP. (Sede LSP, Salud Ambiental y ETV). Reactivos para Elisa, Colorantes, Aceite de inmsersión,  Eugenol, Azul de metileno, Azur II x 25 gm , Eosina amarillenta, Ortofosfato monopotasico KH2 PO4 frasco por 1000 gr, Dióxido Anhidro NA2HPO4 x 1000 gr, Metanol, ETA disodico, estandares de formazina, COT, metales, agua peptonada, agar XLD, kits antibioticos en leche, acido sulfurico 0,1N, Colilert , peróxido de hidrógeno, Acetonitrilo, cromato de potasio, kits DPD..                                                     </t>
    </r>
    <r>
      <rPr>
        <sz val="11"/>
        <color indexed="8"/>
        <rFont val="Arial"/>
        <family val="2"/>
      </rPr>
      <t xml:space="preserve">                                                           </t>
    </r>
  </si>
  <si>
    <r>
      <t xml:space="preserve">Adquisición de Materiales de Laboratorio. (Sede LSP, Salud Ambiental y ETV). Láminas portaobjeto, lancetas, frascos ámbar para reactivos, algodón, alcohol, bolsas ziploc, porta lámina individuales, viales plásticos, erlenmeyer, cajas de petri, pipetas, celdas para espectrofotometría, frascos para toma de muestra de agua, espátulas, micropipetas, puntas para micropipetas .                                                                              </t>
    </r>
  </si>
  <si>
    <r>
      <t>Servicio de mantenimiento, de equipos  de laboratorio.</t>
    </r>
    <r>
      <rPr>
        <b/>
        <sz val="11"/>
        <rFont val="Arial"/>
        <family val="2"/>
      </rPr>
      <t xml:space="preserve"> </t>
    </r>
    <r>
      <rPr>
        <sz val="11"/>
        <rFont val="Arial"/>
        <family val="2"/>
      </rPr>
      <t xml:space="preserve">(Sede LSP, Salud Ambiental y ETV). Mantenimiento preventivo y correctivo calibración y calificación  de equipos de Autoclaves, cabinas de seguridad, espectrofotometros, pHmetros, PCR, Incubadoreas, Sistema de ventilacion mecánica.                                                 </t>
    </r>
    <r>
      <rPr>
        <sz val="11"/>
        <rFont val="Arial"/>
        <family val="2"/>
      </rPr>
      <t xml:space="preserve">                                                                                                                                                                     </t>
    </r>
  </si>
  <si>
    <r>
      <t>Servicio de mantenimiento de equipos de laboratorio.</t>
    </r>
    <r>
      <rPr>
        <b/>
        <sz val="11"/>
        <rFont val="Arial"/>
        <family val="2"/>
      </rPr>
      <t xml:space="preserve"> </t>
    </r>
    <r>
      <rPr>
        <sz val="11"/>
        <rFont val="Arial"/>
        <family val="2"/>
      </rPr>
      <t>(Sede LSP, Salud Ambiental y ETV). Mantenimiento preventivo y correctivo de Autoclaves, cabinas de seguridad, espectrofotometros, pHmetros, PCR, Incubadoreas, Sistema de ventilacion mecánica.(</t>
    </r>
    <r>
      <rPr>
        <b/>
        <sz val="11"/>
        <rFont val="Arial"/>
        <family val="2"/>
      </rPr>
      <t xml:space="preserve"> </t>
    </r>
    <r>
      <rPr>
        <sz val="11"/>
        <rFont val="Arial"/>
        <family val="2"/>
      </rPr>
      <t xml:space="preserve">La vigencia del mantenimiento se vence diciembre 2018). </t>
    </r>
  </si>
  <si>
    <r>
      <t>Servicio de calibración de equipos.  (Sede LSP, Salud Ambiental, ETV y Medicamentos). Variables, volumen, masa, presión, temperatura, Humedad relativa, turbiedad, conductividad, pH, espectrofotometría, ruido, sonometria.</t>
    </r>
    <r>
      <rPr>
        <b/>
        <sz val="11"/>
        <rFont val="Arial"/>
        <family val="2"/>
      </rPr>
      <t xml:space="preserve"> </t>
    </r>
  </si>
  <si>
    <t>Servicio de validación/calificación de equipos</t>
  </si>
  <si>
    <t>13 DE JULIO DE 2018</t>
  </si>
  <si>
    <t>Licitació publica</t>
  </si>
  <si>
    <r>
      <t xml:space="preserve">Adquisición de Equipos de Laboratorio. (LSP, Salud Ambiental y ETV). Balanza analítica, Contadores de células, horno, microscopios, lector de Elisa, agitador de tubos vacutainer, autoclave, microcentrífuga, GPS, trampas angulo, Cabinas extractoras de gases, cabinas de bioseguridad, baños de maria, lavadores, cromatografo de gases, incubadoras.                                                                                                                                                </t>
    </r>
    <r>
      <rPr>
        <b/>
        <sz val="11"/>
        <rFont val="Arial"/>
        <family val="2"/>
      </rPr>
      <t xml:space="preserve">   </t>
    </r>
    <r>
      <rPr>
        <sz val="11"/>
        <rFont val="Arial"/>
        <family val="2"/>
      </rPr>
      <t xml:space="preserve">                                                                                                          </t>
    </r>
  </si>
  <si>
    <t>DESARROLLO E IMPLEMENTACION DE UNA PLATAFORMA TECNOLOGICA DE SOFTWARE QUE PERMITA LA GESTION DEL INSTITUTO A PARTIR DE UNA BASE DE DATOS Y PROCESOS TECNOLOGICOS DEBIDAMENTE ESTANDARIZADOS QUE VAYA INTEGRANDO LOS DATOS DE LAS DIVERSAS FUENTES Y ELIMINE LA DUPLICIDAD Y LA DISPERSION DE LA INFORMACION ASOCIADA A LOS PROCESOS OBJETO DE CUBRIMIENTO CON ESTA PLATAFORMA”.</t>
  </si>
  <si>
    <t>6 Meses</t>
  </si>
  <si>
    <t>Licitacion Publica</t>
  </si>
  <si>
    <t>Oscar Figueroa. Mdoscar@gmail.com</t>
  </si>
  <si>
    <t>Diseños, construccion y permisos de Helipuerto en la Ciudad de Tumaco</t>
  </si>
  <si>
    <t>Rcursos Nacion</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</si>
</sst>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quot; $ &quot;#,##0.00&quot; &quot;;&quot; $ (&quot;#,##0.00&quot;)&quot;;&quot; $ -&quot;00&quot; &quot;;&quot; &quot;@&quot; &quot;"/>
    <numFmt numFmtId="184" formatCode="&quot;$&quot;\ #,##0"/>
    <numFmt numFmtId="185" formatCode="&quot;$&quot;#,##0"/>
    <numFmt numFmtId="186" formatCode="d/mm/yyyy;@"/>
    <numFmt numFmtId="187" formatCode="[$$-240A]\ #,##0"/>
    <numFmt numFmtId="188" formatCode="&quot;$&quot;#,##0.0"/>
    <numFmt numFmtId="189" formatCode="&quot;$&quot;#,##0.00"/>
    <numFmt numFmtId="190" formatCode="[$-C09]dddd\,\ d\ mmmm\ yyyy"/>
    <numFmt numFmtId="191" formatCode="[$-409]h:mm:ss\ AM/PM"/>
    <numFmt numFmtId="192" formatCode="_(&quot;$&quot;\ * #,##0.0_);_(&quot;$&quot;\ * \(#,##0.0\);_(&quot;$&quot;\ * &quot;-&quot;??_);_(@_)"/>
    <numFmt numFmtId="193" formatCode="[$-240A]dddd\,\ dd&quot; de &quot;mmmm&quot; de &quot;yyyy"/>
    <numFmt numFmtId="194" formatCode="[$-240A]hh:mm:ss\ AM/PM"/>
    <numFmt numFmtId="195" formatCode="dd/mm/yyyy;@"/>
    <numFmt numFmtId="196" formatCode="_(* #,##0_);_(* \(#,##0\);_(* &quot;-&quot;??_);_(@_)"/>
    <numFmt numFmtId="197" formatCode="dd/mm/yy;@"/>
    <numFmt numFmtId="198" formatCode="[$$-80A]#,##0.00"/>
    <numFmt numFmtId="199" formatCode="_-* #,##0_-;\-* #,##0_-;_-* &quot;-&quot;??_-;_-@_-"/>
  </numFmts>
  <fonts count="70">
    <font>
      <sz val="11"/>
      <color theme="1"/>
      <name val="Calibri"/>
      <family val="2"/>
    </font>
    <font>
      <sz val="11"/>
      <color indexed="8"/>
      <name val="Calibri"/>
      <family val="2"/>
    </font>
    <font>
      <sz val="11"/>
      <name val="Calibri"/>
      <family val="2"/>
    </font>
    <font>
      <sz val="10"/>
      <name val="Arial"/>
      <family val="2"/>
    </font>
    <font>
      <sz val="11"/>
      <name val="Tahoma"/>
      <family val="2"/>
    </font>
    <font>
      <sz val="11"/>
      <color indexed="8"/>
      <name val="Tahoma"/>
      <family val="2"/>
    </font>
    <font>
      <sz val="11"/>
      <color indexed="10"/>
      <name val="Tahoma"/>
      <family val="2"/>
    </font>
    <font>
      <sz val="11"/>
      <color indexed="8"/>
      <name val="Arial"/>
      <family val="2"/>
    </font>
    <font>
      <sz val="11"/>
      <name val="Arial"/>
      <family val="2"/>
    </font>
    <font>
      <sz val="11"/>
      <color indexed="63"/>
      <name val="Arial"/>
      <family val="2"/>
    </font>
    <font>
      <u val="single"/>
      <sz val="11"/>
      <name val="Arial"/>
      <family val="2"/>
    </font>
    <font>
      <b/>
      <sz val="11"/>
      <name val="Arial"/>
      <family val="2"/>
    </font>
    <font>
      <b/>
      <sz val="11"/>
      <name val="Tahoma"/>
      <family val="2"/>
    </font>
    <font>
      <u val="single"/>
      <sz val="11"/>
      <color indexed="12"/>
      <name val="Calibri"/>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10"/>
      <name val="Calibri"/>
      <family val="2"/>
    </font>
    <font>
      <b/>
      <sz val="11"/>
      <color indexed="8"/>
      <name val="Tahoma"/>
      <family val="2"/>
    </font>
    <font>
      <sz val="16"/>
      <color indexed="8"/>
      <name val="Tahoma"/>
      <family val="2"/>
    </font>
    <font>
      <u val="single"/>
      <sz val="11"/>
      <color indexed="12"/>
      <name val="Tahoma"/>
      <family val="2"/>
    </font>
    <font>
      <sz val="12"/>
      <color indexed="8"/>
      <name val="Calibri"/>
      <family val="2"/>
    </font>
    <font>
      <sz val="11"/>
      <color indexed="10"/>
      <name val="Arial"/>
      <family val="2"/>
    </font>
    <font>
      <b/>
      <sz val="22"/>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Calibri"/>
      <family val="2"/>
    </font>
    <font>
      <sz val="11"/>
      <color theme="1"/>
      <name val="Tahoma"/>
      <family val="2"/>
    </font>
    <font>
      <b/>
      <sz val="11"/>
      <color theme="1"/>
      <name val="Tahoma"/>
      <family val="2"/>
    </font>
    <font>
      <sz val="11"/>
      <color rgb="FF000000"/>
      <name val="Tahoma"/>
      <family val="2"/>
    </font>
    <font>
      <sz val="16"/>
      <color theme="1"/>
      <name val="Tahoma"/>
      <family val="2"/>
    </font>
    <font>
      <u val="single"/>
      <sz val="11"/>
      <color rgb="FF0000FF"/>
      <name val="Tahoma"/>
      <family val="2"/>
    </font>
    <font>
      <sz val="12"/>
      <color theme="1"/>
      <name val="Calibri"/>
      <family val="2"/>
    </font>
    <font>
      <sz val="11"/>
      <color rgb="FF000000"/>
      <name val="Arial"/>
      <family val="2"/>
    </font>
    <font>
      <b/>
      <sz val="11"/>
      <color theme="1"/>
      <name val="Arial"/>
      <family val="2"/>
    </font>
    <font>
      <sz val="11"/>
      <color rgb="FFFF0000"/>
      <name val="Arial"/>
      <family val="2"/>
    </font>
    <font>
      <b/>
      <sz val="22"/>
      <color theme="1"/>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color indexed="63"/>
      </left>
      <right style="thin"/>
      <top style="thin"/>
      <bottom style="thin"/>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right style="thin"/>
      <top style="medium"/>
      <bottom style="thin"/>
    </border>
    <border>
      <left style="thin">
        <color rgb="FF000000"/>
      </left>
      <right style="medium">
        <color rgb="FF000000"/>
      </right>
      <top style="medium">
        <color rgb="FF000000"/>
      </top>
      <bottom style="thin">
        <color rgb="FF000000"/>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color indexed="63"/>
      </right>
      <top style="thin"/>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medium">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medium">
        <color rgb="FF000000"/>
      </right>
      <top>
        <color indexed="63"/>
      </top>
      <bottom style="thin">
        <color rgb="FF000000"/>
      </bottom>
    </border>
    <border>
      <left style="thin"/>
      <right style="medium"/>
      <top style="thin"/>
      <bottom>
        <color indexed="63"/>
      </bottom>
    </border>
    <border>
      <left style="thin"/>
      <right>
        <color indexed="63"/>
      </right>
      <top style="thin"/>
      <bottom>
        <color indexed="63"/>
      </bottom>
    </border>
    <border>
      <left style="medium">
        <color rgb="FF000000"/>
      </left>
      <right style="thin">
        <color rgb="FF000000"/>
      </right>
      <top style="thin">
        <color rgb="FF000000"/>
      </top>
      <bottom style="thin">
        <color rgb="FF000000"/>
      </bottom>
    </border>
    <border>
      <left style="medium"/>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color rgb="FF000000"/>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1"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312">
    <xf numFmtId="0" fontId="0" fillId="0" borderId="0" xfId="0" applyFont="1" applyAlignment="1">
      <alignment/>
    </xf>
    <xf numFmtId="0" fontId="58" fillId="0" borderId="10" xfId="0" applyFont="1" applyBorder="1" applyAlignment="1">
      <alignment horizontal="center" vertical="center" wrapText="1"/>
    </xf>
    <xf numFmtId="0" fontId="58"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58" fillId="0" borderId="10" xfId="0" applyFont="1" applyFill="1" applyBorder="1" applyAlignment="1">
      <alignment horizontal="left" vertical="top" wrapText="1"/>
    </xf>
    <xf numFmtId="17" fontId="58" fillId="0" borderId="10" xfId="0" applyNumberFormat="1" applyFont="1" applyFill="1" applyBorder="1" applyAlignment="1">
      <alignment horizontal="center" vertical="center" wrapText="1"/>
    </xf>
    <xf numFmtId="3" fontId="58" fillId="0" borderId="10" xfId="0" applyNumberFormat="1" applyFont="1" applyFill="1" applyBorder="1" applyAlignment="1">
      <alignment horizontal="right" vertical="center" wrapText="1"/>
    </xf>
    <xf numFmtId="0" fontId="1" fillId="13" borderId="10" xfId="0" applyFont="1" applyFill="1" applyBorder="1" applyAlignment="1">
      <alignment horizontal="center" wrapText="1"/>
    </xf>
    <xf numFmtId="0" fontId="1" fillId="13" borderId="10" xfId="0" applyFont="1" applyFill="1" applyBorder="1" applyAlignment="1">
      <alignment vertical="center" wrapText="1"/>
    </xf>
    <xf numFmtId="17" fontId="1" fillId="13" borderId="10" xfId="0" applyNumberFormat="1" applyFont="1" applyFill="1" applyBorder="1" applyAlignment="1">
      <alignment horizontal="center" vertical="center"/>
    </xf>
    <xf numFmtId="0" fontId="1" fillId="13" borderId="11" xfId="0" applyFont="1" applyFill="1" applyBorder="1" applyAlignment="1">
      <alignment horizontal="center" vertical="center" wrapText="1"/>
    </xf>
    <xf numFmtId="0" fontId="1" fillId="13" borderId="10" xfId="0" applyFont="1" applyFill="1" applyBorder="1" applyAlignment="1">
      <alignment horizontal="center" vertical="center" wrapText="1"/>
    </xf>
    <xf numFmtId="3" fontId="1" fillId="13" borderId="10" xfId="0" applyNumberFormat="1" applyFont="1" applyFill="1" applyBorder="1" applyAlignment="1">
      <alignment horizontal="center" vertical="center" wrapText="1"/>
    </xf>
    <xf numFmtId="0" fontId="2" fillId="13" borderId="10" xfId="46" applyFont="1" applyFill="1" applyBorder="1" applyAlignment="1">
      <alignment horizontal="left" vertical="center" wrapText="1"/>
    </xf>
    <xf numFmtId="0" fontId="59" fillId="0" borderId="12" xfId="0" applyFont="1" applyBorder="1" applyAlignment="1">
      <alignment horizontal="left" vertical="top" wrapText="1"/>
    </xf>
    <xf numFmtId="0" fontId="59" fillId="33" borderId="10" xfId="0" applyFont="1" applyFill="1" applyBorder="1" applyAlignment="1">
      <alignment horizontal="left" vertical="top" wrapText="1"/>
    </xf>
    <xf numFmtId="17" fontId="59" fillId="33" borderId="10" xfId="0" applyNumberFormat="1" applyFont="1" applyFill="1" applyBorder="1" applyAlignment="1">
      <alignment horizontal="left" vertical="top" wrapText="1"/>
    </xf>
    <xf numFmtId="3" fontId="59" fillId="33" borderId="10" xfId="0" applyNumberFormat="1" applyFont="1" applyFill="1" applyBorder="1" applyAlignment="1">
      <alignment horizontal="right" vertical="top" wrapText="1"/>
    </xf>
    <xf numFmtId="3" fontId="59" fillId="0" borderId="10" xfId="0" applyNumberFormat="1" applyFont="1" applyFill="1" applyBorder="1" applyAlignment="1">
      <alignment horizontal="right" vertical="top" wrapText="1"/>
    </xf>
    <xf numFmtId="0" fontId="59" fillId="0" borderId="10" xfId="0" applyFont="1" applyBorder="1" applyAlignment="1">
      <alignment horizontal="left" vertical="top" wrapText="1"/>
    </xf>
    <xf numFmtId="0" fontId="59" fillId="0" borderId="13" xfId="0" applyFont="1" applyBorder="1" applyAlignment="1">
      <alignment horizontal="left" vertical="top" wrapText="1"/>
    </xf>
    <xf numFmtId="0" fontId="59" fillId="0" borderId="0" xfId="0" applyFont="1" applyAlignment="1">
      <alignment/>
    </xf>
    <xf numFmtId="0" fontId="33" fillId="34" borderId="10" xfId="0" applyFont="1" applyFill="1" applyBorder="1" applyAlignment="1">
      <alignment horizontal="left" vertical="top" wrapText="1"/>
    </xf>
    <xf numFmtId="17" fontId="59" fillId="34" borderId="10" xfId="0" applyNumberFormat="1" applyFont="1" applyFill="1" applyBorder="1" applyAlignment="1">
      <alignment horizontal="left" vertical="top" wrapText="1"/>
    </xf>
    <xf numFmtId="0" fontId="59" fillId="34" borderId="10" xfId="0" applyFont="1" applyFill="1" applyBorder="1" applyAlignment="1">
      <alignment horizontal="left" vertical="top" wrapText="1"/>
    </xf>
    <xf numFmtId="3" fontId="59" fillId="34" borderId="10" xfId="52" applyNumberFormat="1" applyFont="1" applyFill="1" applyBorder="1" applyAlignment="1">
      <alignment horizontal="right" vertical="top" wrapText="1"/>
    </xf>
    <xf numFmtId="3" fontId="59" fillId="0" borderId="10" xfId="52" applyNumberFormat="1" applyFont="1" applyFill="1" applyBorder="1" applyAlignment="1">
      <alignment horizontal="right" vertical="top" wrapText="1"/>
    </xf>
    <xf numFmtId="0" fontId="4" fillId="34" borderId="10" xfId="0" applyFont="1" applyFill="1" applyBorder="1" applyAlignment="1">
      <alignment horizontal="left" vertical="center" wrapText="1"/>
    </xf>
    <xf numFmtId="0" fontId="60" fillId="34" borderId="10" xfId="0" applyFont="1" applyFill="1" applyBorder="1" applyAlignment="1">
      <alignment horizontal="left" vertical="center" wrapText="1"/>
    </xf>
    <xf numFmtId="0" fontId="60" fillId="0" borderId="10" xfId="0" applyFont="1" applyBorder="1" applyAlignment="1">
      <alignment horizontal="left" vertical="center" wrapText="1"/>
    </xf>
    <xf numFmtId="0" fontId="60" fillId="0" borderId="10" xfId="0" applyFont="1" applyFill="1" applyBorder="1" applyAlignment="1">
      <alignment horizontal="left" vertical="center" wrapText="1"/>
    </xf>
    <xf numFmtId="0" fontId="60" fillId="16" borderId="12" xfId="0" applyFont="1" applyFill="1" applyBorder="1" applyAlignment="1">
      <alignment horizontal="center" vertical="center" wrapText="1"/>
    </xf>
    <xf numFmtId="14" fontId="60" fillId="16" borderId="14" xfId="0" applyNumberFormat="1" applyFont="1" applyFill="1" applyBorder="1" applyAlignment="1">
      <alignment vertical="center" wrapText="1"/>
    </xf>
    <xf numFmtId="0" fontId="60" fillId="16" borderId="10" xfId="0" applyFont="1" applyFill="1" applyBorder="1" applyAlignment="1">
      <alignment vertical="center" wrapText="1"/>
    </xf>
    <xf numFmtId="3" fontId="60" fillId="16" borderId="10" xfId="0" applyNumberFormat="1" applyFont="1" applyFill="1" applyBorder="1" applyAlignment="1">
      <alignment vertical="center" wrapText="1"/>
    </xf>
    <xf numFmtId="0" fontId="60" fillId="16" borderId="10" xfId="0" applyFont="1" applyFill="1" applyBorder="1" applyAlignment="1">
      <alignment horizontal="left" vertical="center" wrapText="1"/>
    </xf>
    <xf numFmtId="0" fontId="60" fillId="16" borderId="13" xfId="0" applyFont="1" applyFill="1" applyBorder="1" applyAlignment="1">
      <alignment vertical="center" wrapText="1"/>
    </xf>
    <xf numFmtId="0" fontId="60" fillId="16" borderId="10" xfId="0" applyFont="1" applyFill="1" applyBorder="1" applyAlignment="1">
      <alignment horizontal="justify" vertical="center" wrapText="1"/>
    </xf>
    <xf numFmtId="0" fontId="60" fillId="0" borderId="13" xfId="0" applyFont="1" applyBorder="1" applyAlignment="1">
      <alignment horizontal="left" vertical="center" wrapText="1"/>
    </xf>
    <xf numFmtId="17" fontId="60" fillId="34" borderId="10" xfId="0" applyNumberFormat="1" applyFont="1" applyFill="1" applyBorder="1" applyAlignment="1">
      <alignment horizontal="left" vertical="center" wrapText="1"/>
    </xf>
    <xf numFmtId="0" fontId="60" fillId="0" borderId="13" xfId="0" applyFont="1" applyFill="1" applyBorder="1" applyAlignment="1">
      <alignment horizontal="left" vertical="center" wrapText="1"/>
    </xf>
    <xf numFmtId="0" fontId="60" fillId="35" borderId="10" xfId="0" applyFont="1" applyFill="1" applyBorder="1" applyAlignment="1">
      <alignment horizontal="left" vertical="center" wrapText="1"/>
    </xf>
    <xf numFmtId="17" fontId="60" fillId="35" borderId="10" xfId="0" applyNumberFormat="1" applyFont="1" applyFill="1" applyBorder="1" applyAlignment="1">
      <alignment horizontal="left" vertical="center" wrapText="1"/>
    </xf>
    <xf numFmtId="0" fontId="60" fillId="35" borderId="13" xfId="0" applyFont="1" applyFill="1" applyBorder="1" applyAlignment="1">
      <alignment horizontal="left" vertical="center" wrapText="1"/>
    </xf>
    <xf numFmtId="0" fontId="61" fillId="0" borderId="0" xfId="0" applyFont="1" applyAlignment="1">
      <alignment horizontal="left" vertical="center"/>
    </xf>
    <xf numFmtId="0" fontId="60" fillId="0" borderId="0" xfId="0" applyFont="1" applyAlignment="1">
      <alignment horizontal="left" vertical="center" wrapText="1"/>
    </xf>
    <xf numFmtId="0" fontId="60" fillId="0" borderId="0" xfId="0" applyFont="1" applyFill="1" applyBorder="1" applyAlignment="1">
      <alignment horizontal="left" vertical="center" wrapText="1"/>
    </xf>
    <xf numFmtId="0" fontId="62" fillId="0" borderId="15" xfId="0" applyFont="1" applyBorder="1" applyAlignment="1">
      <alignment horizontal="left" vertical="center" wrapText="1"/>
    </xf>
    <xf numFmtId="0" fontId="60" fillId="0" borderId="0" xfId="0" applyFont="1" applyFill="1" applyAlignment="1">
      <alignment horizontal="left" vertical="center" wrapText="1"/>
    </xf>
    <xf numFmtId="0" fontId="61" fillId="0" borderId="0" xfId="0" applyFont="1" applyAlignment="1">
      <alignment horizontal="left" vertical="center" wrapText="1"/>
    </xf>
    <xf numFmtId="0" fontId="60" fillId="34" borderId="0" xfId="0" applyFont="1" applyFill="1" applyAlignment="1">
      <alignment horizontal="left" vertical="center" wrapText="1"/>
    </xf>
    <xf numFmtId="0" fontId="60" fillId="0" borderId="0"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7" fillId="34" borderId="10" xfId="0" applyFont="1" applyFill="1" applyBorder="1" applyAlignment="1">
      <alignment horizontal="left" vertical="center" wrapText="1"/>
    </xf>
    <xf numFmtId="195" fontId="58" fillId="0" borderId="10" xfId="0" applyNumberFormat="1" applyFont="1" applyBorder="1" applyAlignment="1">
      <alignment horizontal="left" vertical="center" wrapText="1"/>
    </xf>
    <xf numFmtId="196" fontId="58" fillId="0" borderId="10" xfId="49" applyNumberFormat="1" applyFont="1" applyBorder="1" applyAlignment="1">
      <alignment vertical="center" wrapText="1"/>
    </xf>
    <xf numFmtId="0" fontId="10" fillId="0" borderId="10" xfId="46" applyFont="1" applyBorder="1" applyAlignment="1">
      <alignment vertical="center" wrapText="1"/>
    </xf>
    <xf numFmtId="197" fontId="58" fillId="0" borderId="10" xfId="0" applyNumberFormat="1" applyFont="1" applyBorder="1" applyAlignment="1">
      <alignment horizontal="left" vertical="center" wrapText="1"/>
    </xf>
    <xf numFmtId="0" fontId="8" fillId="0" borderId="10" xfId="0" applyFont="1" applyBorder="1" applyAlignment="1">
      <alignment horizontal="left" vertical="center" wrapText="1"/>
    </xf>
    <xf numFmtId="14" fontId="8" fillId="0" borderId="10" xfId="0" applyNumberFormat="1" applyFont="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left" vertical="center" wrapText="1"/>
    </xf>
    <xf numFmtId="196" fontId="8" fillId="0" borderId="10" xfId="49" applyNumberFormat="1" applyFont="1" applyFill="1" applyBorder="1" applyAlignment="1">
      <alignment horizontal="center" vertical="center" wrapText="1"/>
    </xf>
    <xf numFmtId="0" fontId="60" fillId="34" borderId="12"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3" fontId="5" fillId="0" borderId="10" xfId="0" applyNumberFormat="1" applyFont="1" applyFill="1" applyBorder="1" applyAlignment="1">
      <alignment horizontal="center" vertical="center" wrapText="1"/>
    </xf>
    <xf numFmtId="0" fontId="4" fillId="0" borderId="10" xfId="46"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4" fillId="34" borderId="16" xfId="0" applyFont="1" applyFill="1" applyBorder="1" applyAlignment="1">
      <alignment horizontal="left" vertical="center" wrapText="1"/>
    </xf>
    <xf numFmtId="17" fontId="62" fillId="0" borderId="16" xfId="0" applyNumberFormat="1" applyFont="1" applyBorder="1" applyAlignment="1">
      <alignment horizontal="left" vertical="center" wrapText="1"/>
    </xf>
    <xf numFmtId="0" fontId="62" fillId="0" borderId="16" xfId="0" applyFont="1" applyFill="1" applyBorder="1" applyAlignment="1">
      <alignment horizontal="left" vertical="center" wrapText="1"/>
    </xf>
    <xf numFmtId="0" fontId="62" fillId="0" borderId="16" xfId="0" applyFont="1" applyBorder="1" applyAlignment="1">
      <alignment horizontal="left" vertical="center" wrapText="1"/>
    </xf>
    <xf numFmtId="0" fontId="62" fillId="0" borderId="15" xfId="0" applyFont="1" applyFill="1" applyBorder="1" applyAlignment="1">
      <alignment horizontal="left" vertical="center" wrapText="1"/>
    </xf>
    <xf numFmtId="3" fontId="0" fillId="0" borderId="10" xfId="52" applyNumberFormat="1" applyFont="1" applyBorder="1" applyAlignment="1">
      <alignment horizontal="left" vertical="center" wrapText="1"/>
    </xf>
    <xf numFmtId="3" fontId="0" fillId="34" borderId="10" xfId="52" applyNumberFormat="1" applyFont="1" applyFill="1" applyBorder="1" applyAlignment="1">
      <alignment horizontal="left" vertical="center" wrapText="1"/>
    </xf>
    <xf numFmtId="0" fontId="0" fillId="34" borderId="11" xfId="0" applyFont="1" applyFill="1" applyBorder="1" applyAlignment="1">
      <alignment wrapText="1"/>
    </xf>
    <xf numFmtId="0" fontId="0" fillId="34" borderId="11" xfId="0" applyFont="1" applyFill="1" applyBorder="1" applyAlignment="1">
      <alignment horizontal="center" wrapText="1"/>
    </xf>
    <xf numFmtId="3" fontId="0" fillId="34" borderId="11" xfId="0" applyNumberFormat="1" applyFont="1" applyFill="1" applyBorder="1" applyAlignment="1">
      <alignment horizontal="center" wrapText="1"/>
    </xf>
    <xf numFmtId="17" fontId="4" fillId="34" borderId="10" xfId="0" applyNumberFormat="1" applyFont="1" applyFill="1" applyBorder="1" applyAlignment="1">
      <alignment horizontal="left" vertical="center" wrapText="1"/>
    </xf>
    <xf numFmtId="3" fontId="2" fillId="0" borderId="10" xfId="52" applyNumberFormat="1"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34" borderId="0" xfId="0" applyFont="1" applyFill="1" applyAlignment="1">
      <alignment horizontal="left" vertical="center" wrapText="1"/>
    </xf>
    <xf numFmtId="3" fontId="2" fillId="34" borderId="10" xfId="52" applyNumberFormat="1" applyFont="1" applyFill="1" applyBorder="1" applyAlignment="1">
      <alignment horizontal="left" vertical="center" wrapText="1"/>
    </xf>
    <xf numFmtId="0" fontId="4" fillId="34" borderId="13" xfId="0" applyFont="1" applyFill="1" applyBorder="1" applyAlignment="1">
      <alignment horizontal="left" vertical="center" wrapText="1"/>
    </xf>
    <xf numFmtId="0" fontId="60" fillId="0" borderId="0" xfId="0" applyFont="1" applyAlignment="1">
      <alignment horizontal="center" vertical="center" wrapText="1"/>
    </xf>
    <xf numFmtId="0" fontId="63" fillId="0" borderId="0" xfId="0" applyFont="1" applyAlignment="1">
      <alignment horizontal="center" vertical="center" wrapText="1"/>
    </xf>
    <xf numFmtId="0" fontId="60" fillId="33" borderId="17" xfId="0" applyFont="1" applyFill="1" applyBorder="1" applyAlignment="1">
      <alignment horizontal="left" vertical="center" wrapText="1"/>
    </xf>
    <xf numFmtId="0" fontId="62" fillId="33" borderId="18" xfId="0" applyFont="1" applyFill="1" applyBorder="1" applyAlignment="1">
      <alignment horizontal="left" vertical="center" wrapText="1"/>
    </xf>
    <xf numFmtId="0" fontId="60" fillId="33" borderId="12" xfId="0" applyFont="1" applyFill="1" applyBorder="1" applyAlignment="1">
      <alignment horizontal="left" vertical="center" wrapText="1"/>
    </xf>
    <xf numFmtId="0" fontId="62" fillId="33" borderId="15" xfId="0" applyFont="1" applyFill="1" applyBorder="1" applyAlignment="1">
      <alignment horizontal="left" vertical="center" wrapText="1"/>
    </xf>
    <xf numFmtId="0" fontId="64" fillId="33" borderId="15" xfId="46" applyFont="1" applyFill="1" applyBorder="1" applyAlignment="1">
      <alignment horizontal="left" vertical="center" wrapText="1"/>
    </xf>
    <xf numFmtId="178" fontId="0" fillId="33" borderId="13" xfId="0" applyNumberFormat="1" applyFill="1" applyBorder="1" applyAlignment="1">
      <alignment horizontal="right" wrapText="1"/>
    </xf>
    <xf numFmtId="0" fontId="60" fillId="33" borderId="19" xfId="0" applyFont="1" applyFill="1" applyBorder="1" applyAlignment="1">
      <alignment horizontal="left" vertical="center" wrapText="1"/>
    </xf>
    <xf numFmtId="14" fontId="0" fillId="33" borderId="20" xfId="0" applyNumberFormat="1" applyFill="1" applyBorder="1" applyAlignment="1">
      <alignment horizontal="right" wrapText="1"/>
    </xf>
    <xf numFmtId="0" fontId="60" fillId="33" borderId="21" xfId="39" applyFont="1" applyFill="1" applyBorder="1" applyAlignment="1">
      <alignment horizontal="left" vertical="center" wrapText="1"/>
    </xf>
    <xf numFmtId="0" fontId="60" fillId="33" borderId="22" xfId="39" applyFont="1" applyFill="1" applyBorder="1" applyAlignment="1">
      <alignment horizontal="left" vertical="center" wrapText="1"/>
    </xf>
    <xf numFmtId="0" fontId="60" fillId="33" borderId="23" xfId="39" applyFont="1" applyFill="1" applyBorder="1" applyAlignment="1">
      <alignment horizontal="left" vertical="center" wrapText="1"/>
    </xf>
    <xf numFmtId="0" fontId="60" fillId="34" borderId="24" xfId="0" applyFont="1" applyFill="1" applyBorder="1" applyAlignment="1">
      <alignment horizontal="left" vertical="center" wrapText="1"/>
    </xf>
    <xf numFmtId="0" fontId="60" fillId="34" borderId="25" xfId="0" applyFont="1" applyFill="1" applyBorder="1" applyAlignment="1">
      <alignment horizontal="left" vertical="center" wrapText="1"/>
    </xf>
    <xf numFmtId="17" fontId="60" fillId="34" borderId="25" xfId="0" applyNumberFormat="1" applyFont="1" applyFill="1" applyBorder="1" applyAlignment="1">
      <alignment horizontal="left" vertical="center" wrapText="1"/>
    </xf>
    <xf numFmtId="0" fontId="4" fillId="34" borderId="25" xfId="0" applyFont="1" applyFill="1" applyBorder="1" applyAlignment="1">
      <alignment horizontal="left" vertical="center" wrapText="1"/>
    </xf>
    <xf numFmtId="3" fontId="0" fillId="0" borderId="25" xfId="52" applyNumberFormat="1" applyFont="1" applyBorder="1" applyAlignment="1">
      <alignment horizontal="left" vertical="center" wrapText="1"/>
    </xf>
    <xf numFmtId="0" fontId="60" fillId="0" borderId="25" xfId="0" applyFont="1" applyBorder="1" applyAlignment="1">
      <alignment horizontal="left" vertical="center" wrapText="1"/>
    </xf>
    <xf numFmtId="0" fontId="60" fillId="0" borderId="26" xfId="0" applyFont="1" applyBorder="1" applyAlignment="1">
      <alignment horizontal="left" vertical="center" wrapText="1"/>
    </xf>
    <xf numFmtId="0" fontId="60" fillId="36" borderId="0" xfId="0" applyFont="1" applyFill="1" applyBorder="1" applyAlignment="1">
      <alignment horizontal="left" vertical="center" wrapText="1"/>
    </xf>
    <xf numFmtId="17" fontId="60" fillId="36" borderId="0" xfId="0" applyNumberFormat="1" applyFont="1" applyFill="1" applyBorder="1" applyAlignment="1">
      <alignment horizontal="left" vertical="center" wrapText="1"/>
    </xf>
    <xf numFmtId="3" fontId="0" fillId="36" borderId="0" xfId="52" applyNumberFormat="1" applyFont="1" applyFill="1" applyBorder="1" applyAlignment="1">
      <alignment horizontal="left" vertical="center" wrapText="1"/>
    </xf>
    <xf numFmtId="0" fontId="58" fillId="36" borderId="0" xfId="0" applyFont="1" applyFill="1" applyBorder="1" applyAlignment="1">
      <alignment vertical="center" wrapText="1"/>
    </xf>
    <xf numFmtId="0" fontId="5" fillId="0" borderId="25" xfId="0" applyFont="1" applyFill="1" applyBorder="1" applyAlignment="1">
      <alignment horizontal="center" vertical="center" wrapText="1"/>
    </xf>
    <xf numFmtId="0" fontId="5" fillId="0" borderId="25" xfId="0" applyFont="1" applyFill="1" applyBorder="1" applyAlignment="1">
      <alignment horizontal="left" vertical="center" wrapText="1"/>
    </xf>
    <xf numFmtId="3" fontId="5" fillId="0" borderId="25" xfId="0" applyNumberFormat="1" applyFont="1" applyFill="1" applyBorder="1" applyAlignment="1">
      <alignment horizontal="center" vertical="center" wrapText="1"/>
    </xf>
    <xf numFmtId="0" fontId="4" fillId="0" borderId="25" xfId="46" applyFont="1" applyFill="1" applyBorder="1" applyAlignment="1">
      <alignment horizontal="left" vertical="center" wrapText="1"/>
    </xf>
    <xf numFmtId="17" fontId="1" fillId="36" borderId="0" xfId="0" applyNumberFormat="1" applyFont="1" applyFill="1" applyBorder="1" applyAlignment="1">
      <alignment vertical="center"/>
    </xf>
    <xf numFmtId="0" fontId="1" fillId="36" borderId="0" xfId="0" applyFont="1" applyFill="1" applyBorder="1" applyAlignment="1">
      <alignment horizontal="center" vertical="center" wrapText="1"/>
    </xf>
    <xf numFmtId="3" fontId="1" fillId="36" borderId="0" xfId="0" applyNumberFormat="1" applyFont="1" applyFill="1" applyBorder="1" applyAlignment="1">
      <alignment horizontal="center" vertical="center" wrapText="1"/>
    </xf>
    <xf numFmtId="0" fontId="13" fillId="36" borderId="0" xfId="46" applyFont="1" applyFill="1" applyBorder="1" applyAlignment="1">
      <alignment horizontal="center" vertical="center" wrapText="1"/>
    </xf>
    <xf numFmtId="0" fontId="4" fillId="0" borderId="25" xfId="0" applyFont="1" applyFill="1" applyBorder="1" applyAlignment="1">
      <alignment horizontal="left" vertical="center" wrapText="1"/>
    </xf>
    <xf numFmtId="0" fontId="2" fillId="36" borderId="0" xfId="0" applyFont="1" applyFill="1" applyBorder="1" applyAlignment="1">
      <alignment wrapText="1"/>
    </xf>
    <xf numFmtId="0" fontId="0" fillId="36" borderId="0" xfId="0" applyFont="1" applyFill="1" applyBorder="1" applyAlignment="1">
      <alignment wrapText="1"/>
    </xf>
    <xf numFmtId="17" fontId="0" fillId="36" borderId="0" xfId="0" applyNumberFormat="1" applyFont="1" applyFill="1" applyBorder="1" applyAlignment="1">
      <alignment horizontal="center" wrapText="1"/>
    </xf>
    <xf numFmtId="0" fontId="0" fillId="36" borderId="0" xfId="0" applyFont="1" applyFill="1" applyBorder="1" applyAlignment="1">
      <alignment horizontal="center" wrapText="1"/>
    </xf>
    <xf numFmtId="0" fontId="4" fillId="0" borderId="11" xfId="0" applyFont="1" applyFill="1" applyBorder="1" applyAlignment="1">
      <alignment horizontal="left" vertical="center" wrapText="1"/>
    </xf>
    <xf numFmtId="3" fontId="5" fillId="0" borderId="11" xfId="0" applyNumberFormat="1" applyFont="1" applyFill="1" applyBorder="1" applyAlignment="1">
      <alignment horizontal="center" vertical="center" wrapText="1"/>
    </xf>
    <xf numFmtId="0" fontId="4" fillId="0" borderId="11" xfId="46" applyFont="1" applyFill="1" applyBorder="1" applyAlignment="1">
      <alignment horizontal="left" vertical="center" wrapText="1"/>
    </xf>
    <xf numFmtId="0" fontId="5" fillId="36" borderId="0" xfId="0" applyFont="1" applyFill="1" applyBorder="1" applyAlignment="1">
      <alignment horizontal="center" vertical="center" wrapText="1"/>
    </xf>
    <xf numFmtId="0" fontId="4" fillId="36" borderId="0" xfId="0" applyFont="1" applyFill="1" applyBorder="1" applyAlignment="1">
      <alignment horizontal="left" vertical="center" wrapText="1"/>
    </xf>
    <xf numFmtId="17" fontId="5" fillId="36" borderId="0" xfId="0" applyNumberFormat="1" applyFont="1" applyFill="1" applyBorder="1" applyAlignment="1">
      <alignment horizontal="center" vertical="center" wrapText="1"/>
    </xf>
    <xf numFmtId="3" fontId="5" fillId="36" borderId="0" xfId="0" applyNumberFormat="1" applyFont="1" applyFill="1" applyBorder="1" applyAlignment="1">
      <alignment horizontal="center" vertical="center" wrapText="1"/>
    </xf>
    <xf numFmtId="0" fontId="4" fillId="36" borderId="0" xfId="46" applyFont="1" applyFill="1" applyBorder="1" applyAlignment="1">
      <alignment horizontal="left" vertical="center" wrapText="1"/>
    </xf>
    <xf numFmtId="0" fontId="60" fillId="34" borderId="0" xfId="0" applyFont="1" applyFill="1" applyBorder="1" applyAlignment="1">
      <alignment horizontal="left" vertical="center" wrapText="1"/>
    </xf>
    <xf numFmtId="0" fontId="58" fillId="34" borderId="10" xfId="0" applyFont="1" applyFill="1" applyBorder="1" applyAlignment="1">
      <alignment vertical="center" wrapText="1"/>
    </xf>
    <xf numFmtId="0" fontId="65" fillId="0" borderId="0" xfId="0" applyFont="1" applyFill="1" applyAlignment="1">
      <alignment wrapText="1"/>
    </xf>
    <xf numFmtId="0" fontId="60" fillId="34" borderId="13"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8" fillId="0" borderId="10" xfId="0" applyFont="1" applyBorder="1" applyAlignment="1">
      <alignment vertical="center" wrapText="1"/>
    </xf>
    <xf numFmtId="195" fontId="8" fillId="0" borderId="10" xfId="0" applyNumberFormat="1" applyFont="1" applyBorder="1" applyAlignment="1">
      <alignment horizontal="left" vertical="center" wrapText="1"/>
    </xf>
    <xf numFmtId="0" fontId="66" fillId="0" borderId="10" xfId="46" applyFont="1" applyFill="1" applyBorder="1" applyAlignment="1">
      <alignment horizontal="left" vertical="center" wrapText="1"/>
    </xf>
    <xf numFmtId="0" fontId="5" fillId="0" borderId="2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5" fillId="0" borderId="27" xfId="0" applyFont="1" applyFill="1" applyBorder="1" applyAlignment="1">
      <alignment horizontal="center" vertical="center" wrapText="1"/>
    </xf>
    <xf numFmtId="3" fontId="5" fillId="0" borderId="27" xfId="0" applyNumberFormat="1" applyFont="1" applyFill="1" applyBorder="1" applyAlignment="1">
      <alignment horizontal="center" vertical="center" wrapText="1"/>
    </xf>
    <xf numFmtId="0" fontId="4" fillId="0" borderId="27" xfId="46" applyFont="1" applyFill="1" applyBorder="1" applyAlignment="1">
      <alignment horizontal="left" vertical="center" wrapText="1"/>
    </xf>
    <xf numFmtId="0" fontId="60" fillId="36" borderId="0" xfId="0" applyFont="1" applyFill="1" applyAlignment="1">
      <alignment horizontal="left" vertical="center" wrapText="1"/>
    </xf>
    <xf numFmtId="0" fontId="5" fillId="36" borderId="0" xfId="0" applyFont="1" applyFill="1" applyBorder="1" applyAlignment="1">
      <alignment horizontal="left" vertical="center" wrapText="1"/>
    </xf>
    <xf numFmtId="0" fontId="60" fillId="33" borderId="0" xfId="0" applyFont="1" applyFill="1" applyAlignment="1">
      <alignment horizontal="left" vertical="center" wrapText="1"/>
    </xf>
    <xf numFmtId="0" fontId="58" fillId="33" borderId="25" xfId="0" applyFont="1" applyFill="1" applyBorder="1" applyAlignment="1">
      <alignment vertical="center" wrapText="1"/>
    </xf>
    <xf numFmtId="196" fontId="58" fillId="33" borderId="25" xfId="49" applyNumberFormat="1" applyFont="1" applyFill="1" applyBorder="1" applyAlignment="1">
      <alignment vertical="center" wrapText="1"/>
    </xf>
    <xf numFmtId="0" fontId="67" fillId="33" borderId="10" xfId="0" applyFont="1" applyFill="1" applyBorder="1" applyAlignment="1">
      <alignment vertical="center" wrapText="1"/>
    </xf>
    <xf numFmtId="0" fontId="58" fillId="33" borderId="10" xfId="0" applyFont="1" applyFill="1" applyBorder="1" applyAlignment="1">
      <alignment vertical="center" wrapText="1"/>
    </xf>
    <xf numFmtId="196" fontId="58" fillId="33" borderId="10" xfId="49" applyNumberFormat="1" applyFont="1" applyFill="1" applyBorder="1" applyAlignment="1">
      <alignment vertical="center" wrapText="1"/>
    </xf>
    <xf numFmtId="0" fontId="8" fillId="33" borderId="10" xfId="0" applyFont="1" applyFill="1" applyBorder="1" applyAlignment="1">
      <alignment vertical="center" wrapText="1"/>
    </xf>
    <xf numFmtId="0" fontId="58" fillId="33" borderId="10" xfId="0" applyFont="1" applyFill="1" applyBorder="1" applyAlignment="1">
      <alignment horizontal="left" vertical="center" wrapText="1"/>
    </xf>
    <xf numFmtId="0" fontId="58" fillId="33" borderId="10" xfId="0" applyFont="1" applyFill="1" applyBorder="1" applyAlignment="1">
      <alignment horizontal="center" vertical="center" wrapText="1"/>
    </xf>
    <xf numFmtId="14" fontId="67" fillId="33" borderId="10" xfId="0" applyNumberFormat="1" applyFont="1" applyFill="1" applyBorder="1" applyAlignment="1">
      <alignment horizontal="left" vertical="center" wrapText="1"/>
    </xf>
    <xf numFmtId="0" fontId="11" fillId="33" borderId="10" xfId="0" applyFont="1" applyFill="1" applyBorder="1" applyAlignment="1">
      <alignment horizontal="left" vertical="center" wrapText="1"/>
    </xf>
    <xf numFmtId="0" fontId="67" fillId="33" borderId="10" xfId="0" applyFont="1" applyFill="1" applyBorder="1" applyAlignment="1">
      <alignment horizontal="center" vertical="center" wrapText="1"/>
    </xf>
    <xf numFmtId="14" fontId="67" fillId="33" borderId="10" xfId="0" applyNumberFormat="1" applyFont="1" applyFill="1" applyBorder="1" applyAlignment="1">
      <alignment vertical="center" wrapText="1"/>
    </xf>
    <xf numFmtId="0" fontId="60" fillId="28" borderId="0" xfId="0" applyFont="1" applyFill="1" applyAlignment="1">
      <alignment horizontal="left" vertical="center" wrapText="1"/>
    </xf>
    <xf numFmtId="3" fontId="0" fillId="34" borderId="10" xfId="52" applyNumberFormat="1" applyFont="1" applyFill="1" applyBorder="1" applyAlignment="1">
      <alignment horizontal="center" vertical="center" wrapText="1"/>
    </xf>
    <xf numFmtId="0" fontId="5" fillId="34" borderId="10" xfId="0" applyFont="1" applyFill="1" applyBorder="1" applyAlignment="1">
      <alignment horizontal="left" vertical="center" wrapText="1"/>
    </xf>
    <xf numFmtId="0" fontId="5" fillId="34" borderId="10" xfId="0" applyFont="1" applyFill="1" applyBorder="1" applyAlignment="1">
      <alignment horizontal="center" vertical="center" wrapText="1"/>
    </xf>
    <xf numFmtId="3" fontId="5" fillId="34" borderId="10" xfId="0" applyNumberFormat="1" applyFont="1" applyFill="1" applyBorder="1" applyAlignment="1">
      <alignment horizontal="center" vertical="center" wrapText="1"/>
    </xf>
    <xf numFmtId="0" fontId="4" fillId="34" borderId="10" xfId="46" applyFont="1" applyFill="1" applyBorder="1" applyAlignment="1">
      <alignment horizontal="left" vertical="center" wrapText="1"/>
    </xf>
    <xf numFmtId="0" fontId="2" fillId="34" borderId="10" xfId="46" applyFont="1" applyFill="1" applyBorder="1" applyAlignment="1">
      <alignment horizontal="left" vertical="center" wrapText="1"/>
    </xf>
    <xf numFmtId="17" fontId="62" fillId="34" borderId="16" xfId="0" applyNumberFormat="1" applyFont="1" applyFill="1" applyBorder="1" applyAlignment="1">
      <alignment horizontal="left" vertical="center" wrapText="1"/>
    </xf>
    <xf numFmtId="0" fontId="62" fillId="34" borderId="16" xfId="0" applyFont="1" applyFill="1" applyBorder="1" applyAlignment="1">
      <alignment horizontal="left" vertical="center" wrapText="1"/>
    </xf>
    <xf numFmtId="0" fontId="62" fillId="34" borderId="15" xfId="0" applyFont="1" applyFill="1" applyBorder="1" applyAlignment="1">
      <alignment horizontal="left" vertical="center" wrapText="1"/>
    </xf>
    <xf numFmtId="17" fontId="5" fillId="0" borderId="25" xfId="0" applyNumberFormat="1" applyFont="1" applyFill="1" applyBorder="1" applyAlignment="1">
      <alignment horizontal="left" vertical="center" wrapText="1"/>
    </xf>
    <xf numFmtId="17" fontId="5" fillId="0" borderId="10" xfId="0" applyNumberFormat="1" applyFont="1" applyFill="1" applyBorder="1" applyAlignment="1">
      <alignment horizontal="left" vertical="center" wrapText="1"/>
    </xf>
    <xf numFmtId="17" fontId="5" fillId="34" borderId="10" xfId="0" applyNumberFormat="1" applyFont="1" applyFill="1" applyBorder="1" applyAlignment="1">
      <alignment horizontal="left" vertical="center" wrapText="1"/>
    </xf>
    <xf numFmtId="17" fontId="0" fillId="34" borderId="11" xfId="0" applyNumberFormat="1" applyFont="1" applyFill="1" applyBorder="1" applyAlignment="1">
      <alignment horizontal="left" wrapText="1"/>
    </xf>
    <xf numFmtId="17" fontId="5" fillId="0" borderId="11" xfId="0" applyNumberFormat="1" applyFont="1" applyFill="1" applyBorder="1" applyAlignment="1">
      <alignment horizontal="left" vertical="center" wrapText="1"/>
    </xf>
    <xf numFmtId="17" fontId="5" fillId="0" borderId="27" xfId="0" applyNumberFormat="1" applyFont="1" applyFill="1" applyBorder="1" applyAlignment="1">
      <alignment horizontal="left" vertical="center" wrapText="1"/>
    </xf>
    <xf numFmtId="14" fontId="66" fillId="0" borderId="10" xfId="0" applyNumberFormat="1" applyFont="1" applyFill="1" applyBorder="1" applyAlignment="1">
      <alignment horizontal="left" vertical="center" wrapText="1"/>
    </xf>
    <xf numFmtId="195" fontId="8" fillId="0" borderId="10" xfId="0" applyNumberFormat="1" applyFont="1" applyFill="1" applyBorder="1" applyAlignment="1">
      <alignment horizontal="left" vertical="center" wrapText="1"/>
    </xf>
    <xf numFmtId="0" fontId="0" fillId="34" borderId="11" xfId="0" applyFont="1" applyFill="1" applyBorder="1" applyAlignment="1">
      <alignment horizontal="left" wrapText="1"/>
    </xf>
    <xf numFmtId="196" fontId="8" fillId="0" borderId="10" xfId="49" applyNumberFormat="1" applyFont="1" applyBorder="1" applyAlignment="1">
      <alignment horizontal="center" vertical="center" wrapText="1"/>
    </xf>
    <xf numFmtId="3" fontId="0" fillId="0" borderId="25" xfId="52" applyNumberFormat="1" applyFont="1" applyBorder="1" applyAlignment="1">
      <alignment horizontal="center" vertical="center" wrapText="1"/>
    </xf>
    <xf numFmtId="3" fontId="0" fillId="0" borderId="10" xfId="52" applyNumberFormat="1" applyFont="1" applyBorder="1" applyAlignment="1">
      <alignment horizontal="center" vertical="center" wrapText="1"/>
    </xf>
    <xf numFmtId="3" fontId="2" fillId="0" borderId="10" xfId="52" applyNumberFormat="1" applyFont="1" applyBorder="1" applyAlignment="1">
      <alignment horizontal="center" vertical="center" wrapText="1"/>
    </xf>
    <xf numFmtId="3" fontId="2" fillId="34" borderId="10" xfId="52" applyNumberFormat="1" applyFont="1" applyFill="1" applyBorder="1" applyAlignment="1">
      <alignment horizontal="center" vertical="center" wrapText="1"/>
    </xf>
    <xf numFmtId="196" fontId="58" fillId="33" borderId="25" xfId="49" applyNumberFormat="1" applyFont="1" applyFill="1" applyBorder="1" applyAlignment="1">
      <alignment horizontal="center" vertical="center" wrapText="1"/>
    </xf>
    <xf numFmtId="196" fontId="58" fillId="33" borderId="10" xfId="49" applyNumberFormat="1" applyFont="1" applyFill="1" applyBorder="1" applyAlignment="1">
      <alignment horizontal="center" vertical="center" wrapText="1"/>
    </xf>
    <xf numFmtId="3" fontId="58" fillId="0" borderId="10" xfId="0" applyNumberFormat="1" applyFont="1" applyBorder="1" applyAlignment="1">
      <alignment horizontal="center" vertical="center" wrapText="1"/>
    </xf>
    <xf numFmtId="196" fontId="67" fillId="33" borderId="10" xfId="49" applyNumberFormat="1" applyFont="1" applyFill="1" applyBorder="1" applyAlignment="1">
      <alignment horizontal="center" vertical="center" wrapText="1"/>
    </xf>
    <xf numFmtId="3" fontId="8" fillId="0" borderId="10" xfId="53" applyNumberFormat="1" applyFont="1" applyBorder="1" applyAlignment="1">
      <alignment horizontal="center" vertical="center" wrapText="1"/>
    </xf>
    <xf numFmtId="196" fontId="8" fillId="33" borderId="10" xfId="49" applyNumberFormat="1" applyFont="1" applyFill="1" applyBorder="1" applyAlignment="1">
      <alignment horizontal="center" vertical="center" wrapText="1"/>
    </xf>
    <xf numFmtId="3" fontId="7" fillId="34" borderId="10" xfId="49" applyNumberFormat="1" applyFont="1" applyFill="1" applyBorder="1" applyAlignment="1">
      <alignment horizontal="center" vertical="center" wrapText="1"/>
    </xf>
    <xf numFmtId="0" fontId="5" fillId="34" borderId="28" xfId="0" applyFont="1" applyFill="1" applyBorder="1" applyAlignment="1">
      <alignment horizontal="left" vertical="center" wrapText="1"/>
    </xf>
    <xf numFmtId="0" fontId="1" fillId="36" borderId="0" xfId="0" applyFont="1" applyFill="1" applyBorder="1" applyAlignment="1">
      <alignment horizontal="left" vertical="center" wrapText="1"/>
    </xf>
    <xf numFmtId="0" fontId="0" fillId="36" borderId="0" xfId="0" applyFont="1" applyFill="1" applyBorder="1" applyAlignment="1">
      <alignment horizontal="left" wrapText="1"/>
    </xf>
    <xf numFmtId="0" fontId="58" fillId="33" borderId="25"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62" fillId="34" borderId="29" xfId="0" applyFont="1" applyFill="1" applyBorder="1" applyAlignment="1">
      <alignment horizontal="left" vertical="center" wrapText="1"/>
    </xf>
    <xf numFmtId="0" fontId="4" fillId="34" borderId="30" xfId="0" applyFont="1" applyFill="1" applyBorder="1" applyAlignment="1">
      <alignment horizontal="left" vertical="center" wrapText="1"/>
    </xf>
    <xf numFmtId="0" fontId="62" fillId="34" borderId="31" xfId="0" applyFont="1" applyFill="1" applyBorder="1" applyAlignment="1">
      <alignment horizontal="left" vertical="center" wrapText="1"/>
    </xf>
    <xf numFmtId="0" fontId="62" fillId="34" borderId="32" xfId="0" applyFont="1" applyFill="1" applyBorder="1" applyAlignment="1">
      <alignment horizontal="left" vertical="center" wrapText="1"/>
    </xf>
    <xf numFmtId="0" fontId="62" fillId="34" borderId="33" xfId="0" applyFont="1" applyFill="1" applyBorder="1" applyAlignment="1">
      <alignment horizontal="left" vertical="center" wrapText="1"/>
    </xf>
    <xf numFmtId="0" fontId="62" fillId="34" borderId="34" xfId="0" applyFont="1" applyFill="1" applyBorder="1" applyAlignment="1">
      <alignment horizontal="left" vertical="center" wrapText="1"/>
    </xf>
    <xf numFmtId="0" fontId="62" fillId="34" borderId="10" xfId="0" applyFont="1" applyFill="1" applyBorder="1" applyAlignment="1">
      <alignment horizontal="left" vertical="center" wrapText="1"/>
    </xf>
    <xf numFmtId="3" fontId="0" fillId="0" borderId="10" xfId="52" applyNumberFormat="1" applyFont="1" applyBorder="1" applyAlignment="1">
      <alignment horizontal="center" vertical="center" wrapText="1"/>
    </xf>
    <xf numFmtId="3" fontId="0" fillId="0" borderId="10" xfId="52" applyNumberFormat="1" applyFont="1" applyBorder="1" applyAlignment="1">
      <alignment horizontal="left" vertical="center" wrapText="1"/>
    </xf>
    <xf numFmtId="0" fontId="0" fillId="34" borderId="10" xfId="0" applyFont="1" applyFill="1" applyBorder="1" applyAlignment="1">
      <alignment horizontal="left" wrapText="1"/>
    </xf>
    <xf numFmtId="196" fontId="58" fillId="0" borderId="10" xfId="49" applyNumberFormat="1" applyFont="1" applyBorder="1" applyAlignment="1">
      <alignment horizontal="left" vertical="center" wrapText="1"/>
    </xf>
    <xf numFmtId="196" fontId="8" fillId="0" borderId="10" xfId="49" applyNumberFormat="1" applyFont="1" applyBorder="1" applyAlignment="1">
      <alignment horizontal="left" vertical="center" wrapText="1"/>
    </xf>
    <xf numFmtId="3" fontId="60" fillId="0" borderId="0" xfId="0" applyNumberFormat="1" applyFont="1" applyAlignment="1">
      <alignment horizontal="left" vertical="center" wrapText="1"/>
    </xf>
    <xf numFmtId="4" fontId="58" fillId="34" borderId="10" xfId="52" applyNumberFormat="1" applyFont="1" applyFill="1" applyBorder="1" applyAlignment="1">
      <alignment horizontal="center" vertical="center" wrapText="1"/>
    </xf>
    <xf numFmtId="4" fontId="58" fillId="34" borderId="10" xfId="0" applyNumberFormat="1" applyFont="1" applyFill="1" applyBorder="1" applyAlignment="1">
      <alignment vertical="center" wrapText="1"/>
    </xf>
    <xf numFmtId="4" fontId="58" fillId="34" borderId="10" xfId="52" applyNumberFormat="1" applyFont="1" applyFill="1" applyBorder="1" applyAlignment="1">
      <alignment vertical="center" wrapText="1"/>
    </xf>
    <xf numFmtId="0" fontId="0" fillId="34" borderId="24" xfId="0" applyFont="1" applyFill="1" applyBorder="1" applyAlignment="1">
      <alignment horizontal="left" wrapText="1"/>
    </xf>
    <xf numFmtId="0" fontId="0" fillId="34" borderId="25" xfId="0" applyFont="1" applyFill="1" applyBorder="1" applyAlignment="1">
      <alignment wrapText="1"/>
    </xf>
    <xf numFmtId="17" fontId="0" fillId="34" borderId="25" xfId="0" applyNumberFormat="1" applyFont="1" applyFill="1" applyBorder="1" applyAlignment="1">
      <alignment horizontal="left" wrapText="1"/>
    </xf>
    <xf numFmtId="0" fontId="0" fillId="34" borderId="25" xfId="0" applyFont="1" applyFill="1" applyBorder="1" applyAlignment="1">
      <alignment horizontal="left" wrapText="1"/>
    </xf>
    <xf numFmtId="3" fontId="0" fillId="34" borderId="25" xfId="0" applyNumberFormat="1" applyFont="1" applyFill="1" applyBorder="1" applyAlignment="1">
      <alignment horizontal="center" wrapText="1"/>
    </xf>
    <xf numFmtId="0" fontId="0" fillId="34" borderId="25" xfId="0" applyFont="1" applyFill="1" applyBorder="1" applyAlignment="1">
      <alignment horizontal="center" wrapText="1"/>
    </xf>
    <xf numFmtId="0" fontId="0" fillId="34" borderId="12" xfId="0" applyFont="1" applyFill="1" applyBorder="1" applyAlignment="1">
      <alignment horizontal="left" wrapText="1"/>
    </xf>
    <xf numFmtId="0" fontId="0" fillId="34" borderId="10" xfId="0" applyFont="1" applyFill="1" applyBorder="1" applyAlignment="1">
      <alignment wrapText="1"/>
    </xf>
    <xf numFmtId="17" fontId="0" fillId="34" borderId="10" xfId="0" applyNumberFormat="1" applyFont="1" applyFill="1" applyBorder="1" applyAlignment="1">
      <alignment horizontal="left" wrapText="1"/>
    </xf>
    <xf numFmtId="3"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3" fillId="34" borderId="10" xfId="0" applyFont="1" applyFill="1" applyBorder="1" applyAlignment="1">
      <alignment horizontal="justify" vertical="center" wrapText="1"/>
    </xf>
    <xf numFmtId="199" fontId="8" fillId="34" borderId="25" xfId="51" applyNumberFormat="1" applyFont="1" applyFill="1" applyBorder="1" applyAlignment="1">
      <alignment horizontal="center" vertical="center" wrapText="1"/>
    </xf>
    <xf numFmtId="0" fontId="0" fillId="34" borderId="35" xfId="0" applyFont="1" applyFill="1" applyBorder="1" applyAlignment="1">
      <alignment horizontal="left" wrapText="1"/>
    </xf>
    <xf numFmtId="0" fontId="8" fillId="34" borderId="10" xfId="0" applyFont="1" applyFill="1" applyBorder="1" applyAlignment="1">
      <alignment horizontal="center" vertical="center" wrapText="1"/>
    </xf>
    <xf numFmtId="0" fontId="12" fillId="36" borderId="0" xfId="39" applyFont="1" applyFill="1" applyBorder="1" applyAlignment="1">
      <alignment wrapText="1"/>
    </xf>
    <xf numFmtId="3" fontId="0" fillId="33" borderId="13" xfId="0" applyNumberFormat="1" applyFill="1" applyBorder="1" applyAlignment="1">
      <alignment horizontal="right" wrapText="1"/>
    </xf>
    <xf numFmtId="0" fontId="8" fillId="34" borderId="10" xfId="0" applyFont="1" applyFill="1" applyBorder="1" applyAlignment="1">
      <alignment horizontal="left" vertical="top" wrapText="1"/>
    </xf>
    <xf numFmtId="196" fontId="66" fillId="0" borderId="10" xfId="49" applyNumberFormat="1" applyFont="1" applyFill="1" applyBorder="1" applyAlignment="1">
      <alignment horizontal="center" vertical="center" wrapText="1"/>
    </xf>
    <xf numFmtId="195" fontId="66" fillId="0" borderId="10" xfId="0" applyNumberFormat="1" applyFont="1" applyFill="1" applyBorder="1" applyAlignment="1">
      <alignment horizontal="left" vertical="center" wrapText="1"/>
    </xf>
    <xf numFmtId="195" fontId="8" fillId="34" borderId="10" xfId="0" applyNumberFormat="1" applyFont="1" applyFill="1" applyBorder="1" applyAlignment="1">
      <alignment horizontal="left" vertical="center" wrapText="1"/>
    </xf>
    <xf numFmtId="14" fontId="58" fillId="34" borderId="10" xfId="0" applyNumberFormat="1" applyFont="1" applyFill="1" applyBorder="1" applyAlignment="1">
      <alignment horizontal="left" vertical="center" wrapText="1"/>
    </xf>
    <xf numFmtId="0" fontId="58" fillId="0" borderId="10" xfId="0" applyFont="1" applyBorder="1" applyAlignment="1">
      <alignment vertical="center" wrapText="1"/>
    </xf>
    <xf numFmtId="14" fontId="58" fillId="0" borderId="10" xfId="0" applyNumberFormat="1" applyFont="1" applyBorder="1" applyAlignment="1">
      <alignment horizontal="left" vertical="center" wrapText="1"/>
    </xf>
    <xf numFmtId="196" fontId="58" fillId="0" borderId="10" xfId="49" applyNumberFormat="1" applyFont="1" applyBorder="1" applyAlignment="1">
      <alignment horizontal="center" vertical="center" wrapText="1"/>
    </xf>
    <xf numFmtId="0" fontId="58" fillId="34" borderId="10" xfId="0" applyFont="1" applyFill="1" applyBorder="1" applyAlignment="1">
      <alignment vertical="center" wrapText="1"/>
    </xf>
    <xf numFmtId="196" fontId="58" fillId="34" borderId="10" xfId="49" applyNumberFormat="1" applyFont="1" applyFill="1" applyBorder="1" applyAlignment="1">
      <alignment horizontal="center" vertical="center" wrapText="1"/>
    </xf>
    <xf numFmtId="0" fontId="60" fillId="0" borderId="0" xfId="0" applyFont="1" applyAlignment="1">
      <alignment horizontal="left" vertical="center" wrapText="1"/>
    </xf>
    <xf numFmtId="0" fontId="58" fillId="0" borderId="10" xfId="0" applyFont="1" applyBorder="1" applyAlignment="1">
      <alignment horizontal="left" vertical="center" wrapText="1"/>
    </xf>
    <xf numFmtId="0" fontId="58" fillId="0" borderId="10" xfId="0" applyFont="1" applyBorder="1" applyAlignment="1">
      <alignment horizontal="center" vertical="center" wrapText="1"/>
    </xf>
    <xf numFmtId="3" fontId="58" fillId="34" borderId="10" xfId="0" applyNumberFormat="1" applyFont="1" applyFill="1" applyBorder="1" applyAlignment="1">
      <alignment horizontal="center" vertical="center" wrapText="1"/>
    </xf>
    <xf numFmtId="3" fontId="66" fillId="34" borderId="10" xfId="0" applyNumberFormat="1" applyFont="1" applyFill="1" applyBorder="1" applyAlignment="1">
      <alignment horizontal="center" vertical="center" wrapText="1"/>
    </xf>
    <xf numFmtId="0" fontId="60" fillId="34" borderId="0" xfId="0" applyFont="1" applyFill="1" applyAlignment="1">
      <alignment horizontal="left" vertical="center" wrapText="1"/>
    </xf>
    <xf numFmtId="3" fontId="8" fillId="34" borderId="10" xfId="0" applyNumberFormat="1" applyFont="1" applyFill="1" applyBorder="1" applyAlignment="1">
      <alignment horizontal="center" vertical="center" wrapText="1"/>
    </xf>
    <xf numFmtId="0" fontId="8" fillId="34" borderId="10" xfId="0" applyFont="1" applyFill="1" applyBorder="1" applyAlignment="1">
      <alignment horizontal="left" vertical="center" wrapText="1"/>
    </xf>
    <xf numFmtId="0" fontId="58" fillId="34" borderId="10" xfId="0" applyFont="1" applyFill="1" applyBorder="1" applyAlignment="1">
      <alignment horizontal="left" vertical="center" wrapText="1"/>
    </xf>
    <xf numFmtId="197" fontId="8" fillId="34" borderId="10" xfId="0" applyNumberFormat="1" applyFont="1" applyFill="1" applyBorder="1" applyAlignment="1">
      <alignment horizontal="left" vertical="center" wrapText="1"/>
    </xf>
    <xf numFmtId="0" fontId="66" fillId="34" borderId="10" xfId="0" applyFont="1" applyFill="1" applyBorder="1" applyAlignment="1">
      <alignment horizontal="left" vertical="center" wrapText="1"/>
    </xf>
    <xf numFmtId="0" fontId="66" fillId="0" borderId="10" xfId="0" applyFont="1" applyFill="1" applyBorder="1" applyAlignment="1">
      <alignment horizontal="left" vertical="center" wrapText="1"/>
    </xf>
    <xf numFmtId="0" fontId="58" fillId="34" borderId="10" xfId="0" applyFont="1" applyFill="1" applyBorder="1" applyAlignment="1">
      <alignment horizontal="center" vertical="center" wrapText="1"/>
    </xf>
    <xf numFmtId="0" fontId="0" fillId="0" borderId="10" xfId="0" applyBorder="1" applyAlignment="1">
      <alignment wrapText="1"/>
    </xf>
    <xf numFmtId="0" fontId="0" fillId="0" borderId="13" xfId="0" applyBorder="1" applyAlignment="1">
      <alignment wrapText="1"/>
    </xf>
    <xf numFmtId="3" fontId="0" fillId="0" borderId="10" xfId="52" applyNumberFormat="1" applyFont="1" applyBorder="1" applyAlignment="1">
      <alignment horizontal="center" vertical="center" wrapText="1"/>
    </xf>
    <xf numFmtId="3" fontId="0" fillId="0" borderId="10" xfId="52" applyNumberFormat="1" applyFont="1" applyBorder="1" applyAlignment="1">
      <alignment horizontal="left" vertical="center" wrapText="1"/>
    </xf>
    <xf numFmtId="3" fontId="0" fillId="34" borderId="10" xfId="52" applyNumberFormat="1" applyFont="1" applyFill="1" applyBorder="1" applyAlignment="1">
      <alignment horizontal="center" vertical="center" wrapText="1"/>
    </xf>
    <xf numFmtId="3" fontId="0" fillId="34" borderId="10" xfId="52" applyNumberFormat="1" applyFont="1" applyFill="1" applyBorder="1" applyAlignment="1">
      <alignment horizontal="left" vertical="center" wrapText="1"/>
    </xf>
    <xf numFmtId="0" fontId="0" fillId="34" borderId="26" xfId="0" applyFont="1" applyFill="1" applyBorder="1" applyAlignment="1">
      <alignment horizontal="left" wrapText="1"/>
    </xf>
    <xf numFmtId="0" fontId="0" fillId="34" borderId="13" xfId="0" applyFont="1" applyFill="1" applyBorder="1" applyAlignment="1">
      <alignment horizontal="left" wrapText="1"/>
    </xf>
    <xf numFmtId="0" fontId="0" fillId="34" borderId="36" xfId="0" applyFont="1" applyFill="1" applyBorder="1" applyAlignment="1">
      <alignment horizontal="left" wrapText="1"/>
    </xf>
    <xf numFmtId="185" fontId="8" fillId="34" borderId="10" xfId="0" applyNumberFormat="1" applyFont="1" applyFill="1" applyBorder="1" applyAlignment="1">
      <alignment horizontal="center" vertical="center" wrapText="1"/>
    </xf>
    <xf numFmtId="199" fontId="8" fillId="34" borderId="25" xfId="51" applyNumberFormat="1" applyFont="1" applyFill="1" applyBorder="1" applyAlignment="1">
      <alignment vertical="center" wrapText="1"/>
    </xf>
    <xf numFmtId="0" fontId="65" fillId="34" borderId="0" xfId="0" applyFont="1" applyFill="1" applyBorder="1" applyAlignment="1">
      <alignment horizontal="left" vertical="top" wrapText="1"/>
    </xf>
    <xf numFmtId="17" fontId="65" fillId="34" borderId="10" xfId="0" applyNumberFormat="1" applyFont="1" applyFill="1" applyBorder="1" applyAlignment="1">
      <alignment horizontal="left" vertical="center" wrapText="1"/>
    </xf>
    <xf numFmtId="0" fontId="65" fillId="34" borderId="10" xfId="0" applyFont="1" applyFill="1" applyBorder="1" applyAlignment="1">
      <alignment horizontal="left" vertical="center" wrapText="1"/>
    </xf>
    <xf numFmtId="0" fontId="65" fillId="34" borderId="10" xfId="0" applyFont="1" applyFill="1" applyBorder="1" applyAlignment="1">
      <alignment horizontal="center" vertical="center" wrapText="1"/>
    </xf>
    <xf numFmtId="0" fontId="65" fillId="34" borderId="13" xfId="0" applyFont="1" applyFill="1" applyBorder="1" applyAlignment="1">
      <alignment horizontal="left" vertical="top" wrapText="1"/>
    </xf>
    <xf numFmtId="3" fontId="65" fillId="34" borderId="10" xfId="0" applyNumberFormat="1" applyFont="1" applyFill="1" applyBorder="1" applyAlignment="1">
      <alignment horizontal="center" vertical="center" wrapText="1"/>
    </xf>
    <xf numFmtId="3" fontId="65" fillId="34" borderId="10" xfId="0" applyNumberFormat="1" applyFont="1" applyFill="1" applyBorder="1" applyAlignment="1">
      <alignment horizontal="left" vertical="center" wrapText="1"/>
    </xf>
    <xf numFmtId="0" fontId="67" fillId="33" borderId="10" xfId="0" applyFont="1" applyFill="1" applyBorder="1" applyAlignment="1">
      <alignment horizontal="left" vertical="center" wrapText="1"/>
    </xf>
    <xf numFmtId="0" fontId="67" fillId="33" borderId="10" xfId="0" applyFont="1" applyFill="1" applyBorder="1" applyAlignment="1">
      <alignment vertical="center"/>
    </xf>
    <xf numFmtId="197" fontId="8" fillId="0" borderId="10" xfId="0" applyNumberFormat="1" applyFont="1" applyBorder="1" applyAlignment="1">
      <alignment horizontal="left" vertical="center" wrapText="1"/>
    </xf>
    <xf numFmtId="196" fontId="8" fillId="34" borderId="10" xfId="49" applyNumberFormat="1" applyFont="1" applyFill="1" applyBorder="1" applyAlignment="1">
      <alignment horizontal="center" vertical="center" wrapText="1"/>
    </xf>
    <xf numFmtId="0" fontId="60" fillId="9" borderId="12" xfId="0" applyFont="1" applyFill="1" applyBorder="1" applyAlignment="1">
      <alignment horizontal="left" vertical="center" wrapText="1"/>
    </xf>
    <xf numFmtId="0" fontId="4" fillId="9" borderId="12" xfId="0" applyFont="1" applyFill="1" applyBorder="1" applyAlignment="1">
      <alignment horizontal="left" vertical="center" wrapText="1"/>
    </xf>
    <xf numFmtId="0" fontId="62" fillId="9" borderId="37" xfId="0" applyFont="1" applyFill="1" applyBorder="1" applyAlignment="1">
      <alignment horizontal="left" vertical="center" wrapText="1"/>
    </xf>
    <xf numFmtId="0" fontId="65" fillId="9" borderId="12" xfId="0" applyFont="1" applyFill="1" applyBorder="1" applyAlignment="1">
      <alignment horizontal="left" vertical="top" wrapText="1"/>
    </xf>
    <xf numFmtId="0" fontId="5" fillId="9" borderId="10" xfId="0" applyFont="1" applyFill="1" applyBorder="1" applyAlignment="1">
      <alignment horizontal="left" vertical="center" wrapText="1"/>
    </xf>
    <xf numFmtId="0" fontId="58" fillId="9" borderId="10" xfId="0" applyFont="1" applyFill="1" applyBorder="1" applyAlignment="1">
      <alignment horizontal="left" vertical="center" wrapText="1"/>
    </xf>
    <xf numFmtId="0" fontId="68" fillId="9" borderId="10" xfId="0" applyFont="1" applyFill="1" applyBorder="1" applyAlignment="1">
      <alignment horizontal="left" vertical="center" wrapText="1"/>
    </xf>
    <xf numFmtId="0" fontId="8" fillId="9" borderId="10" xfId="0" applyFont="1" applyFill="1" applyBorder="1" applyAlignment="1">
      <alignment horizontal="left" vertical="center" wrapText="1"/>
    </xf>
    <xf numFmtId="0" fontId="8" fillId="9" borderId="10" xfId="0" applyFont="1" applyFill="1" applyBorder="1" applyAlignment="1">
      <alignment horizontal="left" vertical="top" wrapText="1"/>
    </xf>
    <xf numFmtId="0" fontId="2" fillId="9" borderId="38" xfId="0" applyFont="1" applyFill="1" applyBorder="1" applyAlignment="1">
      <alignment horizontal="left" wrapText="1"/>
    </xf>
    <xf numFmtId="0" fontId="0" fillId="9" borderId="38" xfId="0" applyFont="1" applyFill="1" applyBorder="1" applyAlignment="1">
      <alignment horizontal="left" wrapText="1"/>
    </xf>
    <xf numFmtId="3" fontId="0" fillId="0" borderId="10" xfId="0" applyNumberFormat="1" applyBorder="1" applyAlignment="1">
      <alignment horizontal="center" vertical="center" wrapText="1"/>
    </xf>
    <xf numFmtId="0" fontId="0" fillId="0" borderId="10" xfId="0" applyBorder="1" applyAlignment="1">
      <alignment vertical="center" wrapText="1"/>
    </xf>
    <xf numFmtId="3" fontId="0" fillId="34" borderId="11" xfId="0" applyNumberFormat="1" applyFont="1" applyFill="1" applyBorder="1" applyAlignment="1">
      <alignment wrapText="1"/>
    </xf>
    <xf numFmtId="0" fontId="0" fillId="0" borderId="10" xfId="0" applyBorder="1" applyAlignment="1">
      <alignment horizontal="left" vertical="center" wrapText="1"/>
    </xf>
    <xf numFmtId="14" fontId="8" fillId="9" borderId="10" xfId="0" applyNumberFormat="1" applyFont="1" applyFill="1" applyBorder="1" applyAlignment="1">
      <alignment horizontal="left" vertical="center" wrapText="1"/>
    </xf>
    <xf numFmtId="3" fontId="8" fillId="9" borderId="10" xfId="0" applyNumberFormat="1" applyFont="1" applyFill="1" applyBorder="1" applyAlignment="1">
      <alignment horizontal="center" vertical="center" wrapText="1"/>
    </xf>
    <xf numFmtId="3" fontId="8" fillId="9" borderId="10" xfId="0" applyNumberFormat="1" applyFont="1" applyFill="1" applyBorder="1" applyAlignment="1">
      <alignment horizontal="left" vertical="center" wrapText="1"/>
    </xf>
    <xf numFmtId="195" fontId="8" fillId="9" borderId="10" xfId="0" applyNumberFormat="1" applyFont="1" applyFill="1" applyBorder="1" applyAlignment="1">
      <alignment horizontal="left" vertical="center" wrapText="1"/>
    </xf>
    <xf numFmtId="3" fontId="8" fillId="9" borderId="10" xfId="49" applyNumberFormat="1"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10" xfId="46" applyFont="1" applyFill="1" applyBorder="1" applyAlignment="1">
      <alignment horizontal="left" vertical="center" wrapText="1"/>
    </xf>
    <xf numFmtId="0" fontId="4" fillId="0" borderId="16" xfId="0" applyFont="1" applyFill="1" applyBorder="1" applyAlignment="1">
      <alignment horizontal="left" vertical="center" wrapText="1"/>
    </xf>
    <xf numFmtId="0" fontId="67" fillId="33" borderId="10" xfId="0" applyFont="1" applyFill="1" applyBorder="1" applyAlignment="1">
      <alignment horizontal="left" vertical="center" wrapText="1"/>
    </xf>
    <xf numFmtId="0" fontId="60" fillId="36" borderId="0"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4" xfId="0" applyFont="1" applyFill="1" applyBorder="1" applyAlignment="1">
      <alignment horizontal="left" vertical="center" wrapText="1"/>
    </xf>
    <xf numFmtId="0" fontId="67" fillId="33" borderId="28" xfId="0" applyFont="1" applyFill="1" applyBorder="1" applyAlignment="1">
      <alignment horizontal="left" vertical="center" wrapText="1"/>
    </xf>
    <xf numFmtId="0" fontId="67" fillId="33" borderId="14" xfId="0" applyFont="1" applyFill="1" applyBorder="1" applyAlignment="1">
      <alignment horizontal="left" vertical="center" wrapText="1"/>
    </xf>
    <xf numFmtId="0" fontId="61" fillId="0" borderId="0" xfId="0" applyFont="1" applyAlignment="1">
      <alignment horizontal="center" vertical="center"/>
    </xf>
    <xf numFmtId="0" fontId="60" fillId="36" borderId="28" xfId="0" applyFont="1" applyFill="1" applyBorder="1" applyAlignment="1">
      <alignment horizontal="left" vertical="center" wrapText="1"/>
    </xf>
    <xf numFmtId="0" fontId="60" fillId="36" borderId="39" xfId="0" applyFont="1" applyFill="1" applyBorder="1" applyAlignment="1">
      <alignment horizontal="left" vertical="center" wrapText="1"/>
    </xf>
    <xf numFmtId="0" fontId="60" fillId="36" borderId="14" xfId="0" applyFont="1" applyFill="1" applyBorder="1" applyAlignment="1">
      <alignment horizontal="left" vertical="center" wrapText="1"/>
    </xf>
    <xf numFmtId="0" fontId="67" fillId="33" borderId="40" xfId="0" applyFont="1" applyFill="1" applyBorder="1" applyAlignment="1">
      <alignment horizontal="left" vertical="center" wrapText="1"/>
    </xf>
    <xf numFmtId="0" fontId="67" fillId="33" borderId="41" xfId="0" applyFont="1" applyFill="1" applyBorder="1" applyAlignment="1">
      <alignment horizontal="left" vertical="center" wrapText="1"/>
    </xf>
    <xf numFmtId="0" fontId="1" fillId="36" borderId="42" xfId="0" applyFont="1" applyFill="1" applyBorder="1" applyAlignment="1">
      <alignment horizontal="left"/>
    </xf>
    <xf numFmtId="0" fontId="12" fillId="36" borderId="43" xfId="39" applyFont="1" applyFill="1" applyBorder="1" applyAlignment="1">
      <alignment horizontal="left" wrapText="1"/>
    </xf>
    <xf numFmtId="0" fontId="69" fillId="0" borderId="0" xfId="0" applyFont="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sn.gov.co/" TargetMode="External" /><Relationship Id="rId2" Type="http://schemas.openxmlformats.org/officeDocument/2006/relationships/hyperlink" Target="mailto:lortiz@idsn.gov.co" TargetMode="External" /><Relationship Id="rId3" Type="http://schemas.openxmlformats.org/officeDocument/2006/relationships/hyperlink" Target="mailto:lortiz@idsn.gov.co"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C260"/>
  <sheetViews>
    <sheetView tabSelected="1" zoomScale="70" zoomScaleNormal="70" zoomScalePageLayoutView="80" workbookViewId="0" topLeftCell="A1">
      <selection activeCell="D8" sqref="D8"/>
    </sheetView>
  </sheetViews>
  <sheetFormatPr defaultColWidth="11.421875" defaultRowHeight="15"/>
  <cols>
    <col min="1" max="1" width="4.421875" style="45" customWidth="1"/>
    <col min="2" max="2" width="20.28125" style="45" customWidth="1"/>
    <col min="3" max="3" width="66.421875" style="45" customWidth="1"/>
    <col min="4" max="5" width="15.140625" style="45" customWidth="1"/>
    <col min="6" max="6" width="17.421875" style="45" customWidth="1"/>
    <col min="7" max="7" width="14.28125" style="45" customWidth="1"/>
    <col min="8" max="8" width="21.28125" style="45" customWidth="1"/>
    <col min="9" max="9" width="16.421875" style="45" customWidth="1"/>
    <col min="10" max="10" width="16.140625" style="45" bestFit="1" customWidth="1"/>
    <col min="11" max="11" width="16.7109375" style="45" customWidth="1"/>
    <col min="12" max="12" width="47.140625" style="45" customWidth="1"/>
    <col min="13" max="13" width="33.28125" style="45" customWidth="1"/>
    <col min="14" max="14" width="42.421875" style="45" customWidth="1"/>
    <col min="15" max="16384" width="11.421875" style="45" customWidth="1"/>
  </cols>
  <sheetData>
    <row r="2" s="303" customFormat="1" ht="15" customHeight="1">
      <c r="A2" s="303" t="s">
        <v>20</v>
      </c>
    </row>
    <row r="3" spans="1:9" ht="28.5" customHeight="1">
      <c r="A3" s="311" t="s">
        <v>322</v>
      </c>
      <c r="B3" s="311"/>
      <c r="C3" s="311"/>
      <c r="D3" s="311"/>
      <c r="E3" s="311"/>
      <c r="F3" s="311"/>
      <c r="G3" s="311"/>
      <c r="H3" s="311"/>
      <c r="I3" s="311"/>
    </row>
    <row r="4" spans="1:9" ht="18.75" customHeight="1">
      <c r="A4" s="88"/>
      <c r="B4" s="87"/>
      <c r="C4" s="87"/>
      <c r="D4" s="87"/>
      <c r="E4" s="87"/>
      <c r="F4" s="87"/>
      <c r="G4" s="87"/>
      <c r="H4" s="87"/>
      <c r="I4" s="87"/>
    </row>
    <row r="5" ht="15" thickBot="1">
      <c r="B5" s="44" t="s">
        <v>0</v>
      </c>
    </row>
    <row r="6" spans="2:9" ht="15" customHeight="1">
      <c r="B6" s="89" t="s">
        <v>1</v>
      </c>
      <c r="C6" s="90" t="s">
        <v>63</v>
      </c>
      <c r="F6" s="46"/>
      <c r="G6" s="46"/>
      <c r="H6" s="46"/>
      <c r="I6" s="46"/>
    </row>
    <row r="7" spans="2:9" ht="14.25">
      <c r="B7" s="91" t="s">
        <v>2</v>
      </c>
      <c r="C7" s="92" t="s">
        <v>64</v>
      </c>
      <c r="F7" s="46"/>
      <c r="G7" s="46"/>
      <c r="H7" s="46"/>
      <c r="I7" s="46"/>
    </row>
    <row r="8" spans="2:9" ht="14.25">
      <c r="B8" s="91" t="s">
        <v>3</v>
      </c>
      <c r="C8" s="92" t="s">
        <v>65</v>
      </c>
      <c r="F8" s="46"/>
      <c r="G8" s="46"/>
      <c r="H8" s="46"/>
      <c r="I8" s="46"/>
    </row>
    <row r="9" spans="2:9" ht="14.25">
      <c r="B9" s="91" t="s">
        <v>16</v>
      </c>
      <c r="C9" s="93" t="s">
        <v>66</v>
      </c>
      <c r="F9" s="46"/>
      <c r="G9" s="46"/>
      <c r="H9" s="46"/>
      <c r="I9" s="46"/>
    </row>
    <row r="10" spans="2:9" ht="153.75" customHeight="1">
      <c r="B10" s="91" t="s">
        <v>19</v>
      </c>
      <c r="C10" s="92" t="s">
        <v>67</v>
      </c>
      <c r="F10" s="304" t="s">
        <v>25</v>
      </c>
      <c r="G10" s="305"/>
      <c r="H10" s="305"/>
      <c r="I10" s="306"/>
    </row>
    <row r="11" spans="2:9" ht="124.5" customHeight="1">
      <c r="B11" s="91" t="s">
        <v>4</v>
      </c>
      <c r="C11" s="92" t="s">
        <v>68</v>
      </c>
      <c r="F11" s="48"/>
      <c r="G11" s="48"/>
      <c r="H11" s="48"/>
      <c r="I11" s="48"/>
    </row>
    <row r="12" spans="2:9" ht="128.25" customHeight="1">
      <c r="B12" s="91" t="s">
        <v>5</v>
      </c>
      <c r="C12" s="92" t="s">
        <v>69</v>
      </c>
      <c r="F12" s="304" t="s">
        <v>24</v>
      </c>
      <c r="G12" s="305"/>
      <c r="H12" s="305"/>
      <c r="I12" s="306"/>
    </row>
    <row r="13" spans="2:9" ht="15">
      <c r="B13" s="91" t="s">
        <v>21</v>
      </c>
      <c r="C13" s="94">
        <v>41630171584</v>
      </c>
      <c r="F13" s="46"/>
      <c r="G13" s="46"/>
      <c r="H13" s="46"/>
      <c r="I13" s="46"/>
    </row>
    <row r="14" spans="2:9" ht="42.75">
      <c r="B14" s="91" t="s">
        <v>22</v>
      </c>
      <c r="C14" s="228" t="s">
        <v>381</v>
      </c>
      <c r="F14" s="51"/>
      <c r="G14" s="51"/>
      <c r="H14" s="51"/>
      <c r="I14" s="51"/>
    </row>
    <row r="15" spans="2:9" ht="42.75">
      <c r="B15" s="91" t="s">
        <v>23</v>
      </c>
      <c r="C15" s="94">
        <v>35155890</v>
      </c>
      <c r="F15" s="51"/>
      <c r="G15" s="51"/>
      <c r="H15" s="51"/>
      <c r="I15" s="51"/>
    </row>
    <row r="16" spans="2:9" ht="48.75" customHeight="1" thickBot="1">
      <c r="B16" s="95" t="s">
        <v>18</v>
      </c>
      <c r="C16" s="96" t="s">
        <v>457</v>
      </c>
      <c r="F16" s="51"/>
      <c r="G16" s="51"/>
      <c r="H16" s="51"/>
      <c r="I16" s="51"/>
    </row>
    <row r="18" ht="42.75">
      <c r="B18" s="49" t="s">
        <v>15</v>
      </c>
    </row>
    <row r="19" ht="14.25">
      <c r="B19" s="49"/>
    </row>
    <row r="20" ht="15" thickBot="1">
      <c r="B20" s="49"/>
    </row>
    <row r="21" spans="2:12" s="50" customFormat="1" ht="71.25">
      <c r="B21" s="97" t="s">
        <v>26</v>
      </c>
      <c r="C21" s="98" t="s">
        <v>6</v>
      </c>
      <c r="D21" s="98" t="s">
        <v>17</v>
      </c>
      <c r="E21" s="98" t="s">
        <v>7</v>
      </c>
      <c r="F21" s="98" t="s">
        <v>8</v>
      </c>
      <c r="G21" s="98" t="s">
        <v>9</v>
      </c>
      <c r="H21" s="98" t="s">
        <v>10</v>
      </c>
      <c r="I21" s="98" t="s">
        <v>11</v>
      </c>
      <c r="J21" s="98" t="s">
        <v>12</v>
      </c>
      <c r="K21" s="98" t="s">
        <v>13</v>
      </c>
      <c r="L21" s="99" t="s">
        <v>14</v>
      </c>
    </row>
    <row r="22" spans="2:12" s="132" customFormat="1" ht="30" customHeight="1">
      <c r="B22" s="298" t="s">
        <v>249</v>
      </c>
      <c r="C22" s="298"/>
      <c r="D22" s="108"/>
      <c r="E22" s="107"/>
      <c r="F22" s="107"/>
      <c r="G22" s="107"/>
      <c r="H22" s="109"/>
      <c r="I22" s="109"/>
      <c r="J22" s="107"/>
      <c r="K22" s="107"/>
      <c r="L22" s="110"/>
    </row>
    <row r="23" spans="2:12" s="50" customFormat="1" ht="53.25" customHeight="1">
      <c r="B23" s="100">
        <v>80111601</v>
      </c>
      <c r="C23" s="101" t="s">
        <v>299</v>
      </c>
      <c r="D23" s="102">
        <v>43115</v>
      </c>
      <c r="E23" s="103" t="s">
        <v>144</v>
      </c>
      <c r="F23" s="101" t="s">
        <v>27</v>
      </c>
      <c r="G23" s="101" t="s">
        <v>28</v>
      </c>
      <c r="H23" s="180">
        <v>86342276</v>
      </c>
      <c r="I23" s="104">
        <v>86342276</v>
      </c>
      <c r="J23" s="105" t="s">
        <v>29</v>
      </c>
      <c r="K23" s="105" t="s">
        <v>30</v>
      </c>
      <c r="L23" s="106" t="s">
        <v>57</v>
      </c>
    </row>
    <row r="24" spans="2:12" s="50" customFormat="1" ht="53.25" customHeight="1">
      <c r="B24" s="63">
        <v>80111601</v>
      </c>
      <c r="C24" s="28" t="s">
        <v>300</v>
      </c>
      <c r="D24" s="39">
        <v>43115</v>
      </c>
      <c r="E24" s="27" t="s">
        <v>144</v>
      </c>
      <c r="F24" s="28" t="s">
        <v>27</v>
      </c>
      <c r="G24" s="28" t="s">
        <v>28</v>
      </c>
      <c r="H24" s="181">
        <v>21585569</v>
      </c>
      <c r="I24" s="75">
        <v>21585569</v>
      </c>
      <c r="J24" s="29" t="s">
        <v>29</v>
      </c>
      <c r="K24" s="29" t="s">
        <v>30</v>
      </c>
      <c r="L24" s="38" t="s">
        <v>57</v>
      </c>
    </row>
    <row r="25" spans="2:12" s="50" customFormat="1" ht="53.25" customHeight="1">
      <c r="B25" s="63">
        <v>80111601</v>
      </c>
      <c r="C25" s="28" t="s">
        <v>301</v>
      </c>
      <c r="D25" s="39">
        <v>43115</v>
      </c>
      <c r="E25" s="27" t="s">
        <v>144</v>
      </c>
      <c r="F25" s="28" t="s">
        <v>27</v>
      </c>
      <c r="G25" s="28" t="s">
        <v>28</v>
      </c>
      <c r="H25" s="181">
        <v>215855518</v>
      </c>
      <c r="I25" s="75">
        <v>215855518</v>
      </c>
      <c r="J25" s="29" t="s">
        <v>29</v>
      </c>
      <c r="K25" s="29" t="s">
        <v>30</v>
      </c>
      <c r="L25" s="38" t="s">
        <v>57</v>
      </c>
    </row>
    <row r="26" spans="2:12" s="50" customFormat="1" ht="53.25" customHeight="1">
      <c r="B26" s="63">
        <v>80111601</v>
      </c>
      <c r="C26" s="28" t="s">
        <v>302</v>
      </c>
      <c r="D26" s="39">
        <v>43115</v>
      </c>
      <c r="E26" s="27" t="s">
        <v>144</v>
      </c>
      <c r="F26" s="28" t="s">
        <v>27</v>
      </c>
      <c r="G26" s="28" t="s">
        <v>28</v>
      </c>
      <c r="H26" s="181">
        <v>9086300</v>
      </c>
      <c r="I26" s="75">
        <v>9086300</v>
      </c>
      <c r="J26" s="29" t="s">
        <v>29</v>
      </c>
      <c r="K26" s="29" t="s">
        <v>30</v>
      </c>
      <c r="L26" s="38" t="s">
        <v>57</v>
      </c>
    </row>
    <row r="27" spans="2:12" s="50" customFormat="1" ht="53.25" customHeight="1">
      <c r="B27" s="63">
        <v>80111601</v>
      </c>
      <c r="C27" s="28" t="s">
        <v>298</v>
      </c>
      <c r="D27" s="39">
        <v>43115</v>
      </c>
      <c r="E27" s="27" t="s">
        <v>144</v>
      </c>
      <c r="F27" s="28" t="s">
        <v>27</v>
      </c>
      <c r="G27" s="28" t="s">
        <v>28</v>
      </c>
      <c r="H27" s="181">
        <v>154182455</v>
      </c>
      <c r="I27" s="75">
        <v>154182455</v>
      </c>
      <c r="J27" s="29" t="s">
        <v>29</v>
      </c>
      <c r="K27" s="29" t="s">
        <v>30</v>
      </c>
      <c r="L27" s="38" t="s">
        <v>57</v>
      </c>
    </row>
    <row r="28" spans="2:12" s="50" customFormat="1" ht="53.25" customHeight="1">
      <c r="B28" s="63">
        <v>80111601</v>
      </c>
      <c r="C28" s="28" t="s">
        <v>303</v>
      </c>
      <c r="D28" s="39">
        <v>43115</v>
      </c>
      <c r="E28" s="27" t="s">
        <v>144</v>
      </c>
      <c r="F28" s="28" t="s">
        <v>27</v>
      </c>
      <c r="G28" s="28" t="s">
        <v>28</v>
      </c>
      <c r="H28" s="181">
        <v>1080000</v>
      </c>
      <c r="I28" s="75">
        <v>1080000</v>
      </c>
      <c r="J28" s="29" t="s">
        <v>29</v>
      </c>
      <c r="K28" s="29" t="s">
        <v>30</v>
      </c>
      <c r="L28" s="38" t="s">
        <v>57</v>
      </c>
    </row>
    <row r="29" spans="2:12" s="50" customFormat="1" ht="54.75" customHeight="1">
      <c r="B29" s="274" t="s">
        <v>107</v>
      </c>
      <c r="C29" s="27" t="s">
        <v>54</v>
      </c>
      <c r="D29" s="39">
        <v>43102</v>
      </c>
      <c r="E29" s="28" t="s">
        <v>111</v>
      </c>
      <c r="F29" s="28" t="s">
        <v>380</v>
      </c>
      <c r="G29" s="28" t="s">
        <v>28</v>
      </c>
      <c r="H29" s="254" t="s">
        <v>404</v>
      </c>
      <c r="I29" s="255" t="s">
        <v>404</v>
      </c>
      <c r="J29" s="29" t="s">
        <v>29</v>
      </c>
      <c r="K29" s="29" t="s">
        <v>30</v>
      </c>
      <c r="L29" s="38" t="s">
        <v>57</v>
      </c>
    </row>
    <row r="30" spans="2:12" s="50" customFormat="1" ht="54.75" customHeight="1">
      <c r="B30" s="274" t="s">
        <v>108</v>
      </c>
      <c r="C30" s="27" t="s">
        <v>58</v>
      </c>
      <c r="D30" s="39">
        <v>43230</v>
      </c>
      <c r="E30" s="28" t="s">
        <v>44</v>
      </c>
      <c r="F30" s="28" t="s">
        <v>396</v>
      </c>
      <c r="G30" s="28" t="s">
        <v>28</v>
      </c>
      <c r="H30" s="181">
        <v>174270366</v>
      </c>
      <c r="I30" s="75">
        <v>174270366</v>
      </c>
      <c r="J30" s="29" t="s">
        <v>29</v>
      </c>
      <c r="K30" s="29" t="s">
        <v>30</v>
      </c>
      <c r="L30" s="38" t="s">
        <v>57</v>
      </c>
    </row>
    <row r="31" spans="2:12" s="84" customFormat="1" ht="57" customHeight="1">
      <c r="B31" s="275">
        <v>84131500</v>
      </c>
      <c r="C31" s="27" t="s">
        <v>37</v>
      </c>
      <c r="D31" s="80">
        <v>43286</v>
      </c>
      <c r="E31" s="27" t="s">
        <v>405</v>
      </c>
      <c r="F31" s="27" t="s">
        <v>382</v>
      </c>
      <c r="G31" s="27" t="s">
        <v>28</v>
      </c>
      <c r="H31" s="182">
        <v>130000000</v>
      </c>
      <c r="I31" s="81">
        <v>130000000</v>
      </c>
      <c r="J31" s="82" t="s">
        <v>29</v>
      </c>
      <c r="K31" s="82" t="s">
        <v>30</v>
      </c>
      <c r="L31" s="83" t="s">
        <v>57</v>
      </c>
    </row>
    <row r="32" spans="2:12" s="84" customFormat="1" ht="105.75" customHeight="1">
      <c r="B32" s="275">
        <v>78111500</v>
      </c>
      <c r="C32" s="27" t="s">
        <v>410</v>
      </c>
      <c r="D32" s="80">
        <v>43240</v>
      </c>
      <c r="E32" s="27" t="s">
        <v>44</v>
      </c>
      <c r="F32" s="27" t="s">
        <v>382</v>
      </c>
      <c r="G32" s="27" t="s">
        <v>340</v>
      </c>
      <c r="H32" s="183">
        <v>193000000</v>
      </c>
      <c r="I32" s="85">
        <v>193000000</v>
      </c>
      <c r="J32" s="27" t="s">
        <v>29</v>
      </c>
      <c r="K32" s="27" t="s">
        <v>30</v>
      </c>
      <c r="L32" s="86" t="s">
        <v>57</v>
      </c>
    </row>
    <row r="33" spans="2:12" s="84" customFormat="1" ht="72.75" customHeight="1">
      <c r="B33" s="275">
        <v>20102301</v>
      </c>
      <c r="C33" s="27" t="s">
        <v>411</v>
      </c>
      <c r="D33" s="80">
        <v>43179</v>
      </c>
      <c r="E33" s="27" t="s">
        <v>43</v>
      </c>
      <c r="F33" s="27" t="s">
        <v>47</v>
      </c>
      <c r="G33" s="27" t="s">
        <v>341</v>
      </c>
      <c r="H33" s="183">
        <v>35150000</v>
      </c>
      <c r="I33" s="85">
        <v>35150000</v>
      </c>
      <c r="J33" s="27" t="s">
        <v>29</v>
      </c>
      <c r="K33" s="27" t="s">
        <v>30</v>
      </c>
      <c r="L33" s="86" t="s">
        <v>57</v>
      </c>
    </row>
    <row r="34" spans="2:12" s="84" customFormat="1" ht="54.75" customHeight="1">
      <c r="B34" s="275">
        <v>78102200</v>
      </c>
      <c r="C34" s="27" t="s">
        <v>412</v>
      </c>
      <c r="D34" s="80">
        <v>43205</v>
      </c>
      <c r="E34" s="27" t="s">
        <v>191</v>
      </c>
      <c r="F34" s="27" t="s">
        <v>112</v>
      </c>
      <c r="G34" s="27" t="s">
        <v>340</v>
      </c>
      <c r="H34" s="182">
        <v>80000000</v>
      </c>
      <c r="I34" s="81">
        <v>80000000</v>
      </c>
      <c r="J34" s="82" t="s">
        <v>29</v>
      </c>
      <c r="K34" s="82" t="s">
        <v>30</v>
      </c>
      <c r="L34" s="83" t="s">
        <v>57</v>
      </c>
    </row>
    <row r="35" spans="2:12" s="84" customFormat="1" ht="28.5">
      <c r="B35" s="275">
        <v>78101800</v>
      </c>
      <c r="C35" s="27" t="s">
        <v>413</v>
      </c>
      <c r="D35" s="80">
        <v>43194</v>
      </c>
      <c r="E35" s="27" t="s">
        <v>407</v>
      </c>
      <c r="F35" s="27" t="s">
        <v>34</v>
      </c>
      <c r="G35" s="27" t="s">
        <v>340</v>
      </c>
      <c r="H35" s="182" t="s">
        <v>406</v>
      </c>
      <c r="I35" s="81" t="s">
        <v>406</v>
      </c>
      <c r="J35" s="82" t="s">
        <v>29</v>
      </c>
      <c r="K35" s="82" t="s">
        <v>30</v>
      </c>
      <c r="L35" s="83" t="s">
        <v>57</v>
      </c>
    </row>
    <row r="36" spans="2:12" s="50" customFormat="1" ht="54.75" customHeight="1">
      <c r="B36" s="274">
        <v>72102900</v>
      </c>
      <c r="C36" s="27" t="s">
        <v>56</v>
      </c>
      <c r="D36" s="39">
        <v>43160</v>
      </c>
      <c r="E36" s="28" t="s">
        <v>43</v>
      </c>
      <c r="F36" s="28" t="s">
        <v>409</v>
      </c>
      <c r="G36" s="28" t="s">
        <v>28</v>
      </c>
      <c r="H36" s="254" t="s">
        <v>408</v>
      </c>
      <c r="I36" s="255" t="s">
        <v>408</v>
      </c>
      <c r="J36" s="29" t="s">
        <v>29</v>
      </c>
      <c r="K36" s="29" t="s">
        <v>30</v>
      </c>
      <c r="L36" s="38" t="s">
        <v>57</v>
      </c>
    </row>
    <row r="37" spans="2:12" s="84" customFormat="1" ht="50.25" customHeight="1">
      <c r="B37" s="275">
        <v>84131500</v>
      </c>
      <c r="C37" s="27" t="s">
        <v>52</v>
      </c>
      <c r="D37" s="80">
        <v>43173</v>
      </c>
      <c r="E37" s="27" t="s">
        <v>398</v>
      </c>
      <c r="F37" s="27" t="s">
        <v>34</v>
      </c>
      <c r="G37" s="27" t="s">
        <v>49</v>
      </c>
      <c r="H37" s="183">
        <v>22846932</v>
      </c>
      <c r="I37" s="85">
        <v>22846932</v>
      </c>
      <c r="J37" s="27" t="s">
        <v>29</v>
      </c>
      <c r="K37" s="27" t="s">
        <v>30</v>
      </c>
      <c r="L37" s="86" t="s">
        <v>57</v>
      </c>
    </row>
    <row r="38" spans="2:12" s="50" customFormat="1" ht="40.5" customHeight="1">
      <c r="B38" s="274">
        <v>78181500</v>
      </c>
      <c r="C38" s="27" t="s">
        <v>89</v>
      </c>
      <c r="D38" s="39">
        <v>43164</v>
      </c>
      <c r="E38" s="28" t="s">
        <v>398</v>
      </c>
      <c r="F38" s="28" t="s">
        <v>399</v>
      </c>
      <c r="G38" s="28" t="s">
        <v>49</v>
      </c>
      <c r="H38" s="181">
        <v>35100000</v>
      </c>
      <c r="I38" s="203">
        <v>35100000</v>
      </c>
      <c r="J38" s="29" t="s">
        <v>29</v>
      </c>
      <c r="K38" s="29" t="s">
        <v>30</v>
      </c>
      <c r="L38" s="38" t="s">
        <v>57</v>
      </c>
    </row>
    <row r="39" spans="2:12" s="50" customFormat="1" ht="54.75" customHeight="1">
      <c r="B39" s="274">
        <v>78181500</v>
      </c>
      <c r="C39" s="27" t="s">
        <v>414</v>
      </c>
      <c r="D39" s="39">
        <v>43301</v>
      </c>
      <c r="E39" s="28" t="s">
        <v>44</v>
      </c>
      <c r="F39" s="28" t="s">
        <v>315</v>
      </c>
      <c r="G39" s="28" t="s">
        <v>28</v>
      </c>
      <c r="H39" s="181">
        <v>25000000</v>
      </c>
      <c r="I39" s="75">
        <v>25000000</v>
      </c>
      <c r="J39" s="29" t="s">
        <v>29</v>
      </c>
      <c r="K39" s="29" t="s">
        <v>30</v>
      </c>
      <c r="L39" s="38" t="s">
        <v>57</v>
      </c>
    </row>
    <row r="40" spans="2:12" s="50" customFormat="1" ht="54.75" customHeight="1">
      <c r="B40" s="274">
        <v>78181500</v>
      </c>
      <c r="C40" s="27" t="s">
        <v>59</v>
      </c>
      <c r="D40" s="39">
        <v>43192</v>
      </c>
      <c r="E40" s="28" t="s">
        <v>191</v>
      </c>
      <c r="F40" s="28" t="s">
        <v>47</v>
      </c>
      <c r="G40" s="28" t="s">
        <v>316</v>
      </c>
      <c r="H40" s="161">
        <v>6146165</v>
      </c>
      <c r="I40" s="76">
        <v>6146165</v>
      </c>
      <c r="J40" s="28" t="s">
        <v>29</v>
      </c>
      <c r="K40" s="28" t="s">
        <v>30</v>
      </c>
      <c r="L40" s="135" t="s">
        <v>57</v>
      </c>
    </row>
    <row r="41" spans="2:12" s="50" customFormat="1" ht="54.75" customHeight="1">
      <c r="B41" s="274">
        <v>72101516</v>
      </c>
      <c r="C41" s="27" t="s">
        <v>45</v>
      </c>
      <c r="D41" s="39" t="s">
        <v>113</v>
      </c>
      <c r="E41" s="28" t="s">
        <v>110</v>
      </c>
      <c r="F41" s="28" t="s">
        <v>47</v>
      </c>
      <c r="G41" s="28" t="s">
        <v>51</v>
      </c>
      <c r="H41" s="181">
        <v>5000000</v>
      </c>
      <c r="I41" s="75">
        <v>5000000</v>
      </c>
      <c r="J41" s="29" t="s">
        <v>29</v>
      </c>
      <c r="K41" s="29" t="s">
        <v>30</v>
      </c>
      <c r="L41" s="38" t="s">
        <v>90</v>
      </c>
    </row>
    <row r="42" spans="2:12" s="50" customFormat="1" ht="54.75" customHeight="1">
      <c r="B42" s="275">
        <v>80141607</v>
      </c>
      <c r="C42" s="28" t="s">
        <v>46</v>
      </c>
      <c r="D42" s="39">
        <v>43196</v>
      </c>
      <c r="E42" s="28" t="s">
        <v>400</v>
      </c>
      <c r="F42" s="28" t="s">
        <v>382</v>
      </c>
      <c r="G42" s="28" t="s">
        <v>340</v>
      </c>
      <c r="H42" s="181">
        <v>153100000</v>
      </c>
      <c r="I42" s="75">
        <v>153100000</v>
      </c>
      <c r="J42" s="29" t="s">
        <v>29</v>
      </c>
      <c r="K42" s="29" t="s">
        <v>30</v>
      </c>
      <c r="L42" s="38" t="s">
        <v>57</v>
      </c>
    </row>
    <row r="43" spans="2:12" s="50" customFormat="1" ht="54.75" customHeight="1">
      <c r="B43" s="274">
        <v>44103105</v>
      </c>
      <c r="C43" s="27" t="s">
        <v>426</v>
      </c>
      <c r="D43" s="39">
        <v>43301</v>
      </c>
      <c r="E43" s="28" t="s">
        <v>44</v>
      </c>
      <c r="F43" s="28" t="s">
        <v>47</v>
      </c>
      <c r="G43" s="28" t="s">
        <v>340</v>
      </c>
      <c r="H43" s="161">
        <v>7000000</v>
      </c>
      <c r="I43" s="76">
        <v>7000000</v>
      </c>
      <c r="J43" s="28" t="s">
        <v>29</v>
      </c>
      <c r="K43" s="28" t="s">
        <v>30</v>
      </c>
      <c r="L43" s="135" t="s">
        <v>57</v>
      </c>
    </row>
    <row r="44" spans="2:12" s="50" customFormat="1" ht="54.75" customHeight="1">
      <c r="B44" s="274">
        <v>44103103</v>
      </c>
      <c r="C44" s="27" t="s">
        <v>305</v>
      </c>
      <c r="D44" s="39">
        <v>43271</v>
      </c>
      <c r="E44" s="28" t="s">
        <v>394</v>
      </c>
      <c r="F44" s="28" t="s">
        <v>47</v>
      </c>
      <c r="G44" s="28" t="s">
        <v>51</v>
      </c>
      <c r="H44" s="161">
        <v>28000000</v>
      </c>
      <c r="I44" s="76">
        <v>28000000</v>
      </c>
      <c r="J44" s="28" t="s">
        <v>29</v>
      </c>
      <c r="K44" s="28" t="s">
        <v>30</v>
      </c>
      <c r="L44" s="135" t="s">
        <v>57</v>
      </c>
    </row>
    <row r="45" spans="2:12" s="50" customFormat="1" ht="45" customHeight="1">
      <c r="B45" s="274" t="s">
        <v>92</v>
      </c>
      <c r="C45" s="28" t="s">
        <v>415</v>
      </c>
      <c r="D45" s="39">
        <v>43240</v>
      </c>
      <c r="E45" s="28" t="s">
        <v>401</v>
      </c>
      <c r="F45" s="27" t="s">
        <v>397</v>
      </c>
      <c r="G45" s="28" t="s">
        <v>340</v>
      </c>
      <c r="H45" s="181">
        <v>35150000</v>
      </c>
      <c r="I45" s="75">
        <v>35150000</v>
      </c>
      <c r="J45" s="29" t="s">
        <v>29</v>
      </c>
      <c r="K45" s="29" t="s">
        <v>30</v>
      </c>
      <c r="L45" s="40" t="s">
        <v>57</v>
      </c>
    </row>
    <row r="46" spans="2:12" s="50" customFormat="1" ht="54.75" customHeight="1">
      <c r="B46" s="274">
        <v>78131804</v>
      </c>
      <c r="C46" s="28" t="s">
        <v>342</v>
      </c>
      <c r="D46" s="39">
        <v>43110</v>
      </c>
      <c r="E46" s="28" t="s">
        <v>32</v>
      </c>
      <c r="F46" s="28" t="s">
        <v>78</v>
      </c>
      <c r="G46" s="28" t="s">
        <v>28</v>
      </c>
      <c r="H46" s="161">
        <v>55000000</v>
      </c>
      <c r="I46" s="76">
        <v>55000000</v>
      </c>
      <c r="J46" s="28" t="s">
        <v>29</v>
      </c>
      <c r="K46" s="28" t="s">
        <v>30</v>
      </c>
      <c r="L46" s="135" t="s">
        <v>349</v>
      </c>
    </row>
    <row r="47" spans="2:12" s="84" customFormat="1" ht="45.75" customHeight="1">
      <c r="B47" s="275">
        <v>78181701</v>
      </c>
      <c r="C47" s="27" t="s">
        <v>350</v>
      </c>
      <c r="D47" s="80">
        <v>43245</v>
      </c>
      <c r="E47" s="27" t="s">
        <v>416</v>
      </c>
      <c r="F47" s="27" t="s">
        <v>47</v>
      </c>
      <c r="G47" s="27" t="s">
        <v>340</v>
      </c>
      <c r="H47" s="183">
        <v>35150000</v>
      </c>
      <c r="I47" s="183">
        <v>35150000</v>
      </c>
      <c r="J47" s="27" t="s">
        <v>29</v>
      </c>
      <c r="K47" s="27" t="s">
        <v>30</v>
      </c>
      <c r="L47" s="86" t="s">
        <v>57</v>
      </c>
    </row>
    <row r="48" spans="2:12" s="50" customFormat="1" ht="33" customHeight="1">
      <c r="B48" s="274">
        <v>82111904</v>
      </c>
      <c r="C48" s="27" t="s">
        <v>402</v>
      </c>
      <c r="D48" s="39">
        <v>43374</v>
      </c>
      <c r="E48" s="28" t="s">
        <v>115</v>
      </c>
      <c r="F48" s="28" t="s">
        <v>27</v>
      </c>
      <c r="G48" s="28" t="s">
        <v>28</v>
      </c>
      <c r="H48" s="181">
        <v>350000</v>
      </c>
      <c r="I48" s="75">
        <v>350000</v>
      </c>
      <c r="J48" s="29" t="s">
        <v>29</v>
      </c>
      <c r="K48" s="29" t="s">
        <v>30</v>
      </c>
      <c r="L48" s="38" t="s">
        <v>57</v>
      </c>
    </row>
    <row r="49" spans="2:12" s="50" customFormat="1" ht="28.5">
      <c r="B49" s="274">
        <v>72101506</v>
      </c>
      <c r="C49" s="28" t="s">
        <v>105</v>
      </c>
      <c r="D49" s="39">
        <v>43205</v>
      </c>
      <c r="E49" s="28" t="s">
        <v>191</v>
      </c>
      <c r="F49" s="28" t="s">
        <v>47</v>
      </c>
      <c r="G49" s="28" t="s">
        <v>106</v>
      </c>
      <c r="H49" s="181">
        <v>5726280</v>
      </c>
      <c r="I49" s="75">
        <v>5726280</v>
      </c>
      <c r="J49" s="30" t="s">
        <v>29</v>
      </c>
      <c r="K49" s="30" t="s">
        <v>30</v>
      </c>
      <c r="L49" s="40" t="s">
        <v>57</v>
      </c>
    </row>
    <row r="50" spans="2:12" s="50" customFormat="1" ht="57" customHeight="1">
      <c r="B50" s="274">
        <v>43233205</v>
      </c>
      <c r="C50" s="27" t="s">
        <v>304</v>
      </c>
      <c r="D50" s="39">
        <v>43313</v>
      </c>
      <c r="E50" s="28" t="s">
        <v>115</v>
      </c>
      <c r="F50" s="28" t="s">
        <v>71</v>
      </c>
      <c r="G50" s="28" t="s">
        <v>28</v>
      </c>
      <c r="H50" s="181">
        <v>30000000</v>
      </c>
      <c r="I50" s="75">
        <v>30000000</v>
      </c>
      <c r="J50" s="30" t="s">
        <v>29</v>
      </c>
      <c r="K50" s="30" t="s">
        <v>30</v>
      </c>
      <c r="L50" s="40" t="s">
        <v>94</v>
      </c>
    </row>
    <row r="51" spans="1:12" ht="47.25" customHeight="1" hidden="1">
      <c r="A51" s="50"/>
      <c r="B51" s="274">
        <v>81112306</v>
      </c>
      <c r="C51" s="52" t="s">
        <v>70</v>
      </c>
      <c r="D51" s="39">
        <v>43132</v>
      </c>
      <c r="E51" s="28" t="s">
        <v>42</v>
      </c>
      <c r="F51" s="28" t="s">
        <v>71</v>
      </c>
      <c r="G51" s="28" t="s">
        <v>116</v>
      </c>
      <c r="H51" s="181">
        <v>30000000</v>
      </c>
      <c r="I51" s="75">
        <v>30000000</v>
      </c>
      <c r="J51" s="30" t="s">
        <v>29</v>
      </c>
      <c r="K51" s="30" t="s">
        <v>30</v>
      </c>
      <c r="L51" s="38" t="s">
        <v>57</v>
      </c>
    </row>
    <row r="52" spans="2:12" ht="47.25" customHeight="1" hidden="1">
      <c r="B52" s="274">
        <v>44103105</v>
      </c>
      <c r="C52" s="28" t="s">
        <v>60</v>
      </c>
      <c r="D52" s="39">
        <v>42430</v>
      </c>
      <c r="E52" s="28" t="s">
        <v>43</v>
      </c>
      <c r="F52" s="28" t="s">
        <v>47</v>
      </c>
      <c r="G52" s="28" t="s">
        <v>28</v>
      </c>
      <c r="H52" s="181">
        <v>34000000</v>
      </c>
      <c r="I52" s="75">
        <v>34000000</v>
      </c>
      <c r="J52" s="30" t="s">
        <v>29</v>
      </c>
      <c r="K52" s="30" t="s">
        <v>30</v>
      </c>
      <c r="L52" s="38" t="s">
        <v>57</v>
      </c>
    </row>
    <row r="53" spans="2:12" ht="28.5" hidden="1">
      <c r="B53" s="274" t="s">
        <v>92</v>
      </c>
      <c r="C53" s="28" t="s">
        <v>53</v>
      </c>
      <c r="D53" s="39">
        <v>42401</v>
      </c>
      <c r="E53" s="28" t="s">
        <v>35</v>
      </c>
      <c r="F53" s="28" t="s">
        <v>47</v>
      </c>
      <c r="G53" s="28" t="s">
        <v>49</v>
      </c>
      <c r="H53" s="181">
        <v>20000000</v>
      </c>
      <c r="I53" s="75">
        <v>20000000</v>
      </c>
      <c r="J53" s="30" t="s">
        <v>29</v>
      </c>
      <c r="K53" s="30" t="s">
        <v>30</v>
      </c>
      <c r="L53" s="40" t="s">
        <v>72</v>
      </c>
    </row>
    <row r="54" spans="2:12" ht="90.75" customHeight="1" hidden="1">
      <c r="B54" s="274">
        <v>78131804</v>
      </c>
      <c r="C54" s="28" t="s">
        <v>62</v>
      </c>
      <c r="D54" s="39">
        <v>42370</v>
      </c>
      <c r="E54" s="28" t="s">
        <v>32</v>
      </c>
      <c r="F54" s="28" t="s">
        <v>33</v>
      </c>
      <c r="G54" s="28" t="s">
        <v>28</v>
      </c>
      <c r="H54" s="181">
        <v>40200000</v>
      </c>
      <c r="I54" s="75">
        <v>40200000</v>
      </c>
      <c r="J54" s="30" t="s">
        <v>29</v>
      </c>
      <c r="K54" s="30" t="s">
        <v>30</v>
      </c>
      <c r="L54" s="43" t="s">
        <v>74</v>
      </c>
    </row>
    <row r="55" spans="2:12" ht="28.5" hidden="1">
      <c r="B55" s="274">
        <v>81112200</v>
      </c>
      <c r="C55" s="41" t="s">
        <v>73</v>
      </c>
      <c r="D55" s="42">
        <v>42370</v>
      </c>
      <c r="E55" s="41" t="s">
        <v>32</v>
      </c>
      <c r="F55" s="41" t="s">
        <v>47</v>
      </c>
      <c r="G55" s="41" t="s">
        <v>28</v>
      </c>
      <c r="H55" s="181">
        <v>10000000</v>
      </c>
      <c r="I55" s="75">
        <v>10000000</v>
      </c>
      <c r="J55" s="30" t="s">
        <v>29</v>
      </c>
      <c r="K55" s="30" t="s">
        <v>30</v>
      </c>
      <c r="L55" s="38" t="s">
        <v>57</v>
      </c>
    </row>
    <row r="56" spans="2:12" ht="28.5" hidden="1">
      <c r="B56" s="274">
        <v>78181701</v>
      </c>
      <c r="C56" s="27" t="s">
        <v>38</v>
      </c>
      <c r="D56" s="39">
        <v>42370</v>
      </c>
      <c r="E56" s="28" t="s">
        <v>31</v>
      </c>
      <c r="F56" s="28" t="s">
        <v>48</v>
      </c>
      <c r="G56" s="28" t="s">
        <v>49</v>
      </c>
      <c r="H56" s="181">
        <v>25000000</v>
      </c>
      <c r="I56" s="75">
        <v>25000000</v>
      </c>
      <c r="J56" s="30" t="s">
        <v>29</v>
      </c>
      <c r="K56" s="30" t="s">
        <v>30</v>
      </c>
      <c r="L56" s="38" t="s">
        <v>57</v>
      </c>
    </row>
    <row r="57" spans="2:12" ht="28.5" hidden="1">
      <c r="B57" s="274">
        <v>78141500</v>
      </c>
      <c r="C57" s="27" t="s">
        <v>39</v>
      </c>
      <c r="D57" s="39">
        <v>42370</v>
      </c>
      <c r="E57" s="28" t="s">
        <v>32</v>
      </c>
      <c r="F57" s="28" t="s">
        <v>27</v>
      </c>
      <c r="G57" s="28" t="s">
        <v>28</v>
      </c>
      <c r="H57" s="181">
        <v>2500000</v>
      </c>
      <c r="I57" s="75">
        <v>2500000</v>
      </c>
      <c r="J57" s="30" t="s">
        <v>29</v>
      </c>
      <c r="K57" s="30" t="s">
        <v>30</v>
      </c>
      <c r="L57" s="38" t="s">
        <v>57</v>
      </c>
    </row>
    <row r="58" spans="2:12" ht="68.25" customHeight="1" hidden="1">
      <c r="B58" s="274">
        <v>82111904</v>
      </c>
      <c r="C58" s="27" t="s">
        <v>40</v>
      </c>
      <c r="D58" s="39">
        <v>42522</v>
      </c>
      <c r="E58" s="28" t="s">
        <v>32</v>
      </c>
      <c r="F58" s="28" t="s">
        <v>27</v>
      </c>
      <c r="G58" s="28" t="s">
        <v>28</v>
      </c>
      <c r="H58" s="181">
        <v>350000</v>
      </c>
      <c r="I58" s="75">
        <v>350000</v>
      </c>
      <c r="J58" s="30" t="s">
        <v>29</v>
      </c>
      <c r="K58" s="30" t="s">
        <v>30</v>
      </c>
      <c r="L58" s="38" t="s">
        <v>57</v>
      </c>
    </row>
    <row r="59" spans="2:12" ht="68.25" customHeight="1">
      <c r="B59" s="274">
        <v>72101511</v>
      </c>
      <c r="C59" s="27" t="s">
        <v>358</v>
      </c>
      <c r="D59" s="39">
        <v>43296</v>
      </c>
      <c r="E59" s="28" t="s">
        <v>110</v>
      </c>
      <c r="F59" s="28" t="s">
        <v>128</v>
      </c>
      <c r="G59" s="28" t="s">
        <v>51</v>
      </c>
      <c r="H59" s="203" t="s">
        <v>359</v>
      </c>
      <c r="I59" s="204" t="s">
        <v>359</v>
      </c>
      <c r="J59" s="30" t="s">
        <v>29</v>
      </c>
      <c r="K59" s="30" t="s">
        <v>30</v>
      </c>
      <c r="L59" s="38" t="s">
        <v>57</v>
      </c>
    </row>
    <row r="60" spans="2:12" ht="170.25" customHeight="1">
      <c r="B60" s="274" t="s">
        <v>93</v>
      </c>
      <c r="C60" s="28" t="s">
        <v>417</v>
      </c>
      <c r="D60" s="39">
        <v>43296</v>
      </c>
      <c r="E60" s="28" t="s">
        <v>403</v>
      </c>
      <c r="F60" s="28" t="s">
        <v>419</v>
      </c>
      <c r="G60" s="28" t="s">
        <v>50</v>
      </c>
      <c r="H60" s="181">
        <v>82200000</v>
      </c>
      <c r="I60" s="75">
        <v>82200000</v>
      </c>
      <c r="J60" s="30" t="s">
        <v>29</v>
      </c>
      <c r="K60" s="30" t="s">
        <v>30</v>
      </c>
      <c r="L60" s="38" t="s">
        <v>57</v>
      </c>
    </row>
    <row r="61" spans="2:12" ht="170.25" customHeight="1">
      <c r="B61" s="274" t="s">
        <v>93</v>
      </c>
      <c r="C61" s="28" t="s">
        <v>344</v>
      </c>
      <c r="D61" s="39">
        <v>43327</v>
      </c>
      <c r="E61" s="28" t="s">
        <v>403</v>
      </c>
      <c r="F61" s="28" t="s">
        <v>71</v>
      </c>
      <c r="G61" s="28" t="s">
        <v>345</v>
      </c>
      <c r="H61" s="181">
        <v>25000000</v>
      </c>
      <c r="I61" s="75">
        <v>25000000</v>
      </c>
      <c r="J61" s="30" t="s">
        <v>29</v>
      </c>
      <c r="K61" s="30" t="s">
        <v>30</v>
      </c>
      <c r="L61" s="38" t="s">
        <v>57</v>
      </c>
    </row>
    <row r="62" spans="2:12" ht="28.5">
      <c r="B62" s="274" t="s">
        <v>109</v>
      </c>
      <c r="C62" s="28" t="s">
        <v>61</v>
      </c>
      <c r="D62" s="39">
        <v>43301</v>
      </c>
      <c r="E62" s="28" t="s">
        <v>110</v>
      </c>
      <c r="F62" s="28" t="s">
        <v>420</v>
      </c>
      <c r="G62" s="28" t="s">
        <v>28</v>
      </c>
      <c r="H62" s="181">
        <v>35150000</v>
      </c>
      <c r="I62" s="75">
        <v>35150000</v>
      </c>
      <c r="J62" s="30" t="s">
        <v>29</v>
      </c>
      <c r="K62" s="30" t="s">
        <v>30</v>
      </c>
      <c r="L62" s="133" t="s">
        <v>57</v>
      </c>
    </row>
    <row r="63" spans="2:12" s="50" customFormat="1" ht="43.5" customHeight="1">
      <c r="B63" s="276">
        <v>81111500</v>
      </c>
      <c r="C63" s="70" t="s">
        <v>290</v>
      </c>
      <c r="D63" s="167">
        <v>43132</v>
      </c>
      <c r="E63" s="168" t="s">
        <v>75</v>
      </c>
      <c r="F63" s="168" t="s">
        <v>27</v>
      </c>
      <c r="G63" s="168" t="s">
        <v>28</v>
      </c>
      <c r="H63" s="161">
        <v>35000000</v>
      </c>
      <c r="I63" s="76">
        <v>35000000</v>
      </c>
      <c r="J63" s="168" t="s">
        <v>29</v>
      </c>
      <c r="K63" s="168" t="s">
        <v>30</v>
      </c>
      <c r="L63" s="169" t="s">
        <v>291</v>
      </c>
    </row>
    <row r="64" spans="2:12" s="50" customFormat="1" ht="34.5" customHeight="1">
      <c r="B64" s="276">
        <v>84121700</v>
      </c>
      <c r="C64" s="70" t="s">
        <v>292</v>
      </c>
      <c r="D64" s="71">
        <v>43132</v>
      </c>
      <c r="E64" s="72" t="s">
        <v>35</v>
      </c>
      <c r="F64" s="296" t="s">
        <v>458</v>
      </c>
      <c r="G64" s="73" t="s">
        <v>28</v>
      </c>
      <c r="H64" s="161">
        <v>38000000</v>
      </c>
      <c r="I64" s="76">
        <v>38000000</v>
      </c>
      <c r="J64" s="73" t="s">
        <v>29</v>
      </c>
      <c r="K64" s="73" t="s">
        <v>30</v>
      </c>
      <c r="L64" s="74" t="s">
        <v>291</v>
      </c>
    </row>
    <row r="65" spans="1:12" s="160" customFormat="1" ht="82.5" customHeight="1">
      <c r="A65" s="50"/>
      <c r="B65" s="276" t="s">
        <v>203</v>
      </c>
      <c r="C65" s="70" t="s">
        <v>204</v>
      </c>
      <c r="D65" s="167">
        <v>43151</v>
      </c>
      <c r="E65" s="168" t="s">
        <v>35</v>
      </c>
      <c r="F65" s="168" t="s">
        <v>71</v>
      </c>
      <c r="G65" s="168" t="s">
        <v>418</v>
      </c>
      <c r="H65" s="256">
        <v>12130000</v>
      </c>
      <c r="I65" s="257">
        <v>12130000</v>
      </c>
      <c r="J65" s="168" t="s">
        <v>29</v>
      </c>
      <c r="K65" s="168" t="s">
        <v>30</v>
      </c>
      <c r="L65" s="169" t="s">
        <v>422</v>
      </c>
    </row>
    <row r="66" spans="1:22" s="160" customFormat="1" ht="185.25" customHeight="1">
      <c r="A66" s="50"/>
      <c r="B66" s="276" t="s">
        <v>343</v>
      </c>
      <c r="C66" s="70" t="s">
        <v>354</v>
      </c>
      <c r="D66" s="167">
        <v>43301</v>
      </c>
      <c r="E66" s="168" t="s">
        <v>356</v>
      </c>
      <c r="F66" s="168" t="s">
        <v>71</v>
      </c>
      <c r="G66" s="168" t="s">
        <v>353</v>
      </c>
      <c r="H66" s="161">
        <v>23100000</v>
      </c>
      <c r="I66" s="76">
        <v>23100000</v>
      </c>
      <c r="J66" s="168" t="s">
        <v>29</v>
      </c>
      <c r="K66" s="198" t="s">
        <v>30</v>
      </c>
      <c r="L66" s="199" t="s">
        <v>385</v>
      </c>
      <c r="M66" s="70"/>
      <c r="N66" s="167"/>
      <c r="O66" s="168"/>
      <c r="P66" s="168"/>
      <c r="Q66" s="168"/>
      <c r="R66" s="76"/>
      <c r="S66" s="76"/>
      <c r="T66" s="168"/>
      <c r="U66" s="168"/>
      <c r="V66" s="169"/>
    </row>
    <row r="67" spans="1:22" s="160" customFormat="1" ht="66.75" customHeight="1">
      <c r="A67" s="50"/>
      <c r="B67" s="276" t="s">
        <v>293</v>
      </c>
      <c r="C67" s="70" t="s">
        <v>294</v>
      </c>
      <c r="D67" s="167">
        <v>43132</v>
      </c>
      <c r="E67" s="168" t="s">
        <v>35</v>
      </c>
      <c r="F67" s="168" t="s">
        <v>383</v>
      </c>
      <c r="G67" s="168" t="s">
        <v>28</v>
      </c>
      <c r="H67" s="161">
        <v>40000000</v>
      </c>
      <c r="I67" s="76">
        <v>40000000</v>
      </c>
      <c r="J67" s="196" t="s">
        <v>29</v>
      </c>
      <c r="K67" s="202" t="s">
        <v>30</v>
      </c>
      <c r="L67" s="202" t="s">
        <v>357</v>
      </c>
      <c r="M67" s="197"/>
      <c r="N67" s="167"/>
      <c r="O67" s="168"/>
      <c r="P67" s="168"/>
      <c r="Q67" s="168"/>
      <c r="R67" s="76"/>
      <c r="S67" s="76"/>
      <c r="T67" s="168"/>
      <c r="U67" s="168"/>
      <c r="V67" s="169"/>
    </row>
    <row r="68" spans="1:12" s="160" customFormat="1" ht="60" customHeight="1">
      <c r="A68" s="50"/>
      <c r="B68" s="276">
        <v>80141607</v>
      </c>
      <c r="C68" s="70" t="s">
        <v>296</v>
      </c>
      <c r="D68" s="167">
        <v>43132</v>
      </c>
      <c r="E68" s="168" t="s">
        <v>75</v>
      </c>
      <c r="F68" s="168" t="s">
        <v>384</v>
      </c>
      <c r="G68" s="168" t="s">
        <v>51</v>
      </c>
      <c r="H68" s="161">
        <v>300000000</v>
      </c>
      <c r="I68" s="76">
        <v>300000000</v>
      </c>
      <c r="J68" s="168" t="s">
        <v>29</v>
      </c>
      <c r="K68" s="200" t="s">
        <v>30</v>
      </c>
      <c r="L68" s="201" t="s">
        <v>295</v>
      </c>
    </row>
    <row r="69" spans="2:12" s="50" customFormat="1" ht="73.5" customHeight="1">
      <c r="B69" s="276">
        <v>53101600</v>
      </c>
      <c r="C69" s="70" t="s">
        <v>297</v>
      </c>
      <c r="D69" s="71">
        <v>43266</v>
      </c>
      <c r="E69" s="72" t="s">
        <v>115</v>
      </c>
      <c r="F69" s="73" t="s">
        <v>41</v>
      </c>
      <c r="G69" s="73" t="s">
        <v>28</v>
      </c>
      <c r="H69" s="161">
        <v>73500000</v>
      </c>
      <c r="I69" s="76">
        <v>73500000</v>
      </c>
      <c r="J69" s="72" t="s">
        <v>29</v>
      </c>
      <c r="K69" s="72" t="s">
        <v>30</v>
      </c>
      <c r="L69" s="47" t="s">
        <v>295</v>
      </c>
    </row>
    <row r="70" spans="2:12" s="134" customFormat="1" ht="60.75" customHeight="1">
      <c r="B70" s="277" t="s">
        <v>323</v>
      </c>
      <c r="C70" s="263" t="s">
        <v>421</v>
      </c>
      <c r="D70" s="264">
        <v>43301</v>
      </c>
      <c r="E70" s="265" t="s">
        <v>405</v>
      </c>
      <c r="F70" s="265" t="s">
        <v>71</v>
      </c>
      <c r="G70" s="265" t="s">
        <v>50</v>
      </c>
      <c r="H70" s="268">
        <v>35000000</v>
      </c>
      <c r="I70" s="269">
        <v>35000000</v>
      </c>
      <c r="J70" s="266" t="s">
        <v>29</v>
      </c>
      <c r="K70" s="265" t="s">
        <v>30</v>
      </c>
      <c r="L70" s="267" t="s">
        <v>324</v>
      </c>
    </row>
    <row r="71" spans="2:12" s="50" customFormat="1" ht="58.5" customHeight="1">
      <c r="B71" s="276">
        <v>80111601</v>
      </c>
      <c r="C71" s="70" t="s">
        <v>313</v>
      </c>
      <c r="D71" s="71" t="s">
        <v>423</v>
      </c>
      <c r="E71" s="72" t="s">
        <v>110</v>
      </c>
      <c r="F71" s="168" t="s">
        <v>317</v>
      </c>
      <c r="G71" s="73" t="s">
        <v>28</v>
      </c>
      <c r="H71" s="161">
        <v>20000000</v>
      </c>
      <c r="I71" s="76">
        <v>20000000</v>
      </c>
      <c r="J71" s="72" t="s">
        <v>29</v>
      </c>
      <c r="K71" s="72" t="s">
        <v>30</v>
      </c>
      <c r="L71" s="47" t="s">
        <v>346</v>
      </c>
    </row>
    <row r="72" spans="2:31" s="107" customFormat="1" ht="36.75" customHeight="1">
      <c r="B72" s="310" t="s">
        <v>251</v>
      </c>
      <c r="C72" s="310"/>
      <c r="D72" s="227"/>
      <c r="E72" s="227"/>
      <c r="F72" s="227"/>
      <c r="G72" s="227"/>
      <c r="H72" s="227"/>
      <c r="I72" s="227"/>
      <c r="J72" s="227"/>
      <c r="K72" s="227"/>
      <c r="L72" s="227"/>
      <c r="M72" s="132"/>
      <c r="N72" s="132"/>
      <c r="O72" s="132"/>
      <c r="P72" s="132"/>
      <c r="Q72" s="132"/>
      <c r="R72" s="132"/>
      <c r="S72" s="132"/>
      <c r="T72" s="132"/>
      <c r="U72" s="132"/>
      <c r="V72" s="132"/>
      <c r="W72" s="132"/>
      <c r="X72" s="132"/>
      <c r="Y72" s="132"/>
      <c r="Z72" s="132"/>
      <c r="AA72" s="132"/>
      <c r="AB72" s="132"/>
      <c r="AC72" s="132"/>
      <c r="AD72" s="132"/>
      <c r="AE72" s="132"/>
    </row>
    <row r="73" spans="2:12" ht="42.75">
      <c r="B73" s="112">
        <v>80111601</v>
      </c>
      <c r="C73" s="112" t="s">
        <v>252</v>
      </c>
      <c r="D73" s="170">
        <v>43101</v>
      </c>
      <c r="E73" s="112" t="s">
        <v>75</v>
      </c>
      <c r="F73" s="112" t="s">
        <v>27</v>
      </c>
      <c r="G73" s="112" t="s">
        <v>28</v>
      </c>
      <c r="H73" s="113">
        <f>2681435.5*11</f>
        <v>29495790.5</v>
      </c>
      <c r="I73" s="113">
        <f aca="true" t="shared" si="0" ref="I73:I92">+H73</f>
        <v>29495790.5</v>
      </c>
      <c r="J73" s="111" t="s">
        <v>29</v>
      </c>
      <c r="K73" s="112" t="s">
        <v>30</v>
      </c>
      <c r="L73" s="114" t="s">
        <v>80</v>
      </c>
    </row>
    <row r="74" spans="2:12" ht="42.75">
      <c r="B74" s="65">
        <v>80111601</v>
      </c>
      <c r="C74" s="65" t="s">
        <v>253</v>
      </c>
      <c r="D74" s="171">
        <v>43101</v>
      </c>
      <c r="E74" s="65" t="s">
        <v>75</v>
      </c>
      <c r="F74" s="65" t="s">
        <v>27</v>
      </c>
      <c r="G74" s="65" t="s">
        <v>28</v>
      </c>
      <c r="H74" s="66">
        <f>2681435.5*11</f>
        <v>29495790.5</v>
      </c>
      <c r="I74" s="66">
        <f t="shared" si="0"/>
        <v>29495790.5</v>
      </c>
      <c r="J74" s="64" t="s">
        <v>29</v>
      </c>
      <c r="K74" s="65" t="s">
        <v>30</v>
      </c>
      <c r="L74" s="67" t="s">
        <v>80</v>
      </c>
    </row>
    <row r="75" spans="2:12" ht="28.5">
      <c r="B75" s="65">
        <v>80111601</v>
      </c>
      <c r="C75" s="65" t="s">
        <v>254</v>
      </c>
      <c r="D75" s="171">
        <v>43101</v>
      </c>
      <c r="E75" s="65" t="s">
        <v>75</v>
      </c>
      <c r="F75" s="65" t="s">
        <v>27</v>
      </c>
      <c r="G75" s="65" t="s">
        <v>28</v>
      </c>
      <c r="H75" s="66">
        <f>2681435.5*11</f>
        <v>29495790.5</v>
      </c>
      <c r="I75" s="66">
        <f t="shared" si="0"/>
        <v>29495790.5</v>
      </c>
      <c r="J75" s="64" t="s">
        <v>29</v>
      </c>
      <c r="K75" s="65" t="s">
        <v>30</v>
      </c>
      <c r="L75" s="67" t="s">
        <v>255</v>
      </c>
    </row>
    <row r="76" spans="2:12" ht="28.5">
      <c r="B76" s="65">
        <v>80111601</v>
      </c>
      <c r="C76" s="68" t="s">
        <v>256</v>
      </c>
      <c r="D76" s="171">
        <v>43101</v>
      </c>
      <c r="E76" s="65" t="s">
        <v>31</v>
      </c>
      <c r="F76" s="65" t="s">
        <v>27</v>
      </c>
      <c r="G76" s="65" t="s">
        <v>28</v>
      </c>
      <c r="H76" s="66">
        <f>1737568*12*4</f>
        <v>83403264</v>
      </c>
      <c r="I76" s="66">
        <f t="shared" si="0"/>
        <v>83403264</v>
      </c>
      <c r="J76" s="64" t="s">
        <v>29</v>
      </c>
      <c r="K76" s="65" t="s">
        <v>30</v>
      </c>
      <c r="L76" s="67" t="s">
        <v>79</v>
      </c>
    </row>
    <row r="77" spans="2:12" ht="28.5">
      <c r="B77" s="65">
        <v>80111601</v>
      </c>
      <c r="C77" s="65" t="s">
        <v>257</v>
      </c>
      <c r="D77" s="171">
        <v>43101</v>
      </c>
      <c r="E77" s="65" t="s">
        <v>31</v>
      </c>
      <c r="F77" s="65" t="s">
        <v>27</v>
      </c>
      <c r="G77" s="65" t="s">
        <v>28</v>
      </c>
      <c r="H77" s="66">
        <f>2681435.5*12*4</f>
        <v>128708904</v>
      </c>
      <c r="I77" s="66">
        <f t="shared" si="0"/>
        <v>128708904</v>
      </c>
      <c r="J77" s="64" t="s">
        <v>29</v>
      </c>
      <c r="K77" s="65" t="s">
        <v>30</v>
      </c>
      <c r="L77" s="67" t="s">
        <v>79</v>
      </c>
    </row>
    <row r="78" spans="2:12" ht="28.5">
      <c r="B78" s="65">
        <v>80111601</v>
      </c>
      <c r="C78" s="68" t="s">
        <v>258</v>
      </c>
      <c r="D78" s="171">
        <v>43101</v>
      </c>
      <c r="E78" s="65" t="s">
        <v>75</v>
      </c>
      <c r="F78" s="65" t="s">
        <v>27</v>
      </c>
      <c r="G78" s="65" t="s">
        <v>28</v>
      </c>
      <c r="H78" s="66">
        <f>1372792*11</f>
        <v>15100712</v>
      </c>
      <c r="I78" s="66">
        <f t="shared" si="0"/>
        <v>15100712</v>
      </c>
      <c r="J78" s="64" t="s">
        <v>29</v>
      </c>
      <c r="K78" s="65" t="s">
        <v>30</v>
      </c>
      <c r="L78" s="67" t="s">
        <v>259</v>
      </c>
    </row>
    <row r="79" spans="2:12" ht="28.5">
      <c r="B79" s="65">
        <v>80111601</v>
      </c>
      <c r="C79" s="65" t="s">
        <v>260</v>
      </c>
      <c r="D79" s="171">
        <v>43101</v>
      </c>
      <c r="E79" s="65" t="s">
        <v>35</v>
      </c>
      <c r="F79" s="65" t="s">
        <v>27</v>
      </c>
      <c r="G79" s="65" t="s">
        <v>28</v>
      </c>
      <c r="H79" s="66">
        <f>2681435*11</f>
        <v>29495785</v>
      </c>
      <c r="I79" s="66">
        <f t="shared" si="0"/>
        <v>29495785</v>
      </c>
      <c r="J79" s="64" t="s">
        <v>29</v>
      </c>
      <c r="K79" s="65" t="s">
        <v>30</v>
      </c>
      <c r="L79" s="67" t="s">
        <v>261</v>
      </c>
    </row>
    <row r="80" spans="2:12" ht="28.5">
      <c r="B80" s="65">
        <v>80111601</v>
      </c>
      <c r="C80" s="65" t="s">
        <v>262</v>
      </c>
      <c r="D80" s="171">
        <v>43101</v>
      </c>
      <c r="E80" s="65" t="s">
        <v>35</v>
      </c>
      <c r="F80" s="65" t="s">
        <v>27</v>
      </c>
      <c r="G80" s="65" t="s">
        <v>28</v>
      </c>
      <c r="H80" s="66">
        <f>900000*11</f>
        <v>9900000</v>
      </c>
      <c r="I80" s="66">
        <f t="shared" si="0"/>
        <v>9900000</v>
      </c>
      <c r="J80" s="64" t="s">
        <v>29</v>
      </c>
      <c r="K80" s="65" t="s">
        <v>30</v>
      </c>
      <c r="L80" s="67" t="s">
        <v>261</v>
      </c>
    </row>
    <row r="81" spans="2:12" ht="42.75">
      <c r="B81" s="65">
        <v>80111601</v>
      </c>
      <c r="C81" s="65" t="s">
        <v>263</v>
      </c>
      <c r="D81" s="171">
        <v>43101</v>
      </c>
      <c r="E81" s="65" t="s">
        <v>75</v>
      </c>
      <c r="F81" s="65" t="s">
        <v>27</v>
      </c>
      <c r="G81" s="65" t="s">
        <v>28</v>
      </c>
      <c r="H81" s="66">
        <f>2949579*3*11</f>
        <v>97336107</v>
      </c>
      <c r="I81" s="66">
        <f t="shared" si="0"/>
        <v>97336107</v>
      </c>
      <c r="J81" s="64" t="s">
        <v>29</v>
      </c>
      <c r="K81" s="65" t="s">
        <v>30</v>
      </c>
      <c r="L81" s="67" t="s">
        <v>264</v>
      </c>
    </row>
    <row r="82" spans="2:12" ht="42.75">
      <c r="B82" s="65">
        <v>80111601</v>
      </c>
      <c r="C82" s="65" t="s">
        <v>265</v>
      </c>
      <c r="D82" s="171">
        <v>43101</v>
      </c>
      <c r="E82" s="65" t="s">
        <v>75</v>
      </c>
      <c r="F82" s="65" t="s">
        <v>27</v>
      </c>
      <c r="G82" s="65" t="s">
        <v>28</v>
      </c>
      <c r="H82" s="66">
        <f>1877006*11*2</f>
        <v>41294132</v>
      </c>
      <c r="I82" s="66">
        <f>+H82</f>
        <v>41294132</v>
      </c>
      <c r="J82" s="64" t="s">
        <v>29</v>
      </c>
      <c r="K82" s="65" t="s">
        <v>30</v>
      </c>
      <c r="L82" s="67" t="s">
        <v>264</v>
      </c>
    </row>
    <row r="83" spans="2:12" ht="42.75">
      <c r="B83" s="65">
        <v>80111601</v>
      </c>
      <c r="C83" s="65" t="s">
        <v>266</v>
      </c>
      <c r="D83" s="171">
        <v>43101</v>
      </c>
      <c r="E83" s="65" t="s">
        <v>75</v>
      </c>
      <c r="F83" s="65" t="s">
        <v>27</v>
      </c>
      <c r="G83" s="65" t="s">
        <v>28</v>
      </c>
      <c r="H83" s="66">
        <f>2681435*11</f>
        <v>29495785</v>
      </c>
      <c r="I83" s="66">
        <f t="shared" si="0"/>
        <v>29495785</v>
      </c>
      <c r="J83" s="64" t="s">
        <v>29</v>
      </c>
      <c r="K83" s="65" t="s">
        <v>30</v>
      </c>
      <c r="L83" s="67" t="s">
        <v>264</v>
      </c>
    </row>
    <row r="84" spans="2:12" ht="42.75">
      <c r="B84" s="65">
        <v>80111601</v>
      </c>
      <c r="C84" s="65" t="s">
        <v>267</v>
      </c>
      <c r="D84" s="171">
        <v>43101</v>
      </c>
      <c r="E84" s="65" t="s">
        <v>75</v>
      </c>
      <c r="F84" s="65" t="s">
        <v>27</v>
      </c>
      <c r="G84" s="65" t="s">
        <v>28</v>
      </c>
      <c r="H84" s="66">
        <f>3200000*4*11</f>
        <v>140800000</v>
      </c>
      <c r="I84" s="66">
        <f t="shared" si="0"/>
        <v>140800000</v>
      </c>
      <c r="J84" s="64" t="s">
        <v>29</v>
      </c>
      <c r="K84" s="65" t="s">
        <v>30</v>
      </c>
      <c r="L84" s="67" t="s">
        <v>264</v>
      </c>
    </row>
    <row r="85" spans="2:12" ht="42.75">
      <c r="B85" s="65">
        <v>80111601</v>
      </c>
      <c r="C85" s="65" t="s">
        <v>268</v>
      </c>
      <c r="D85" s="171">
        <v>43101</v>
      </c>
      <c r="E85" s="65" t="s">
        <v>75</v>
      </c>
      <c r="F85" s="65" t="s">
        <v>27</v>
      </c>
      <c r="G85" s="65" t="s">
        <v>28</v>
      </c>
      <c r="H85" s="66">
        <f>2681435*11*7</f>
        <v>206470495</v>
      </c>
      <c r="I85" s="66">
        <f t="shared" si="0"/>
        <v>206470495</v>
      </c>
      <c r="J85" s="64" t="s">
        <v>29</v>
      </c>
      <c r="K85" s="65" t="s">
        <v>30</v>
      </c>
      <c r="L85" s="67" t="s">
        <v>259</v>
      </c>
    </row>
    <row r="86" spans="2:12" ht="39.75" customHeight="1">
      <c r="B86" s="65">
        <v>80111601</v>
      </c>
      <c r="C86" s="65" t="s">
        <v>269</v>
      </c>
      <c r="D86" s="171">
        <v>43101</v>
      </c>
      <c r="E86" s="65" t="s">
        <v>75</v>
      </c>
      <c r="F86" s="65" t="s">
        <v>27</v>
      </c>
      <c r="G86" s="65" t="s">
        <v>28</v>
      </c>
      <c r="H86" s="66">
        <f>2681435*11</f>
        <v>29495785</v>
      </c>
      <c r="I86" s="66">
        <f>+H86</f>
        <v>29495785</v>
      </c>
      <c r="J86" s="64" t="s">
        <v>29</v>
      </c>
      <c r="K86" s="65" t="s">
        <v>30</v>
      </c>
      <c r="L86" s="67" t="s">
        <v>259</v>
      </c>
    </row>
    <row r="87" spans="2:12" ht="42.75">
      <c r="B87" s="65">
        <v>80111601</v>
      </c>
      <c r="C87" s="68" t="s">
        <v>270</v>
      </c>
      <c r="D87" s="171">
        <v>43101</v>
      </c>
      <c r="E87" s="65" t="s">
        <v>75</v>
      </c>
      <c r="F87" s="65" t="s">
        <v>27</v>
      </c>
      <c r="G87" s="65" t="s">
        <v>28</v>
      </c>
      <c r="H87" s="66">
        <f>2681435*11</f>
        <v>29495785</v>
      </c>
      <c r="I87" s="66">
        <f t="shared" si="0"/>
        <v>29495785</v>
      </c>
      <c r="J87" s="64" t="s">
        <v>29</v>
      </c>
      <c r="K87" s="65" t="s">
        <v>30</v>
      </c>
      <c r="L87" s="67" t="s">
        <v>264</v>
      </c>
    </row>
    <row r="88" spans="2:12" ht="42.75">
      <c r="B88" s="65">
        <v>80111601</v>
      </c>
      <c r="C88" s="68" t="s">
        <v>271</v>
      </c>
      <c r="D88" s="171">
        <v>43101</v>
      </c>
      <c r="E88" s="65" t="s">
        <v>75</v>
      </c>
      <c r="F88" s="65" t="s">
        <v>27</v>
      </c>
      <c r="G88" s="65" t="s">
        <v>28</v>
      </c>
      <c r="H88" s="66">
        <f>1877006*11</f>
        <v>20647066</v>
      </c>
      <c r="I88" s="66">
        <f t="shared" si="0"/>
        <v>20647066</v>
      </c>
      <c r="J88" s="64" t="s">
        <v>29</v>
      </c>
      <c r="K88" s="65" t="s">
        <v>30</v>
      </c>
      <c r="L88" s="67" t="s">
        <v>264</v>
      </c>
    </row>
    <row r="89" spans="2:12" ht="42.75">
      <c r="B89" s="65">
        <v>80111601</v>
      </c>
      <c r="C89" s="68" t="s">
        <v>272</v>
      </c>
      <c r="D89" s="171">
        <v>43101</v>
      </c>
      <c r="E89" s="65" t="s">
        <v>75</v>
      </c>
      <c r="F89" s="65" t="s">
        <v>27</v>
      </c>
      <c r="G89" s="65" t="s">
        <v>28</v>
      </c>
      <c r="H89" s="66">
        <f>2681435*11</f>
        <v>29495785</v>
      </c>
      <c r="I89" s="66">
        <f t="shared" si="0"/>
        <v>29495785</v>
      </c>
      <c r="J89" s="64" t="s">
        <v>29</v>
      </c>
      <c r="K89" s="65" t="s">
        <v>30</v>
      </c>
      <c r="L89" s="67" t="s">
        <v>264</v>
      </c>
    </row>
    <row r="90" spans="2:12" s="50" customFormat="1" ht="71.25">
      <c r="B90" s="278">
        <v>85100000</v>
      </c>
      <c r="C90" s="162" t="s">
        <v>273</v>
      </c>
      <c r="D90" s="172">
        <v>43101</v>
      </c>
      <c r="E90" s="162" t="s">
        <v>35</v>
      </c>
      <c r="F90" s="162" t="s">
        <v>352</v>
      </c>
      <c r="G90" s="162" t="s">
        <v>351</v>
      </c>
      <c r="H90" s="164">
        <v>28571994059.416664</v>
      </c>
      <c r="I90" s="164">
        <f t="shared" si="0"/>
        <v>28571994059.416664</v>
      </c>
      <c r="J90" s="163" t="s">
        <v>29</v>
      </c>
      <c r="K90" s="162" t="s">
        <v>30</v>
      </c>
      <c r="L90" s="165" t="s">
        <v>274</v>
      </c>
    </row>
    <row r="91" spans="2:12" s="244" customFormat="1" ht="114">
      <c r="B91" s="278">
        <v>811125</v>
      </c>
      <c r="C91" s="162" t="s">
        <v>460</v>
      </c>
      <c r="D91" s="172">
        <v>43282</v>
      </c>
      <c r="E91" s="162" t="s">
        <v>461</v>
      </c>
      <c r="F91" s="162" t="s">
        <v>462</v>
      </c>
      <c r="G91" s="162" t="s">
        <v>51</v>
      </c>
      <c r="H91" s="164">
        <v>600000000</v>
      </c>
      <c r="I91" s="164">
        <v>600000000</v>
      </c>
      <c r="J91" s="163"/>
      <c r="K91" s="191"/>
      <c r="L91" s="165" t="s">
        <v>463</v>
      </c>
    </row>
    <row r="92" spans="2:12" s="50" customFormat="1" ht="30">
      <c r="B92" s="278">
        <v>71161200</v>
      </c>
      <c r="C92" s="27" t="s">
        <v>275</v>
      </c>
      <c r="D92" s="172">
        <v>43101</v>
      </c>
      <c r="E92" s="162" t="s">
        <v>44</v>
      </c>
      <c r="F92" s="162" t="s">
        <v>78</v>
      </c>
      <c r="G92" s="162" t="s">
        <v>276</v>
      </c>
      <c r="H92" s="164">
        <v>9000000</v>
      </c>
      <c r="I92" s="164">
        <f t="shared" si="0"/>
        <v>9000000</v>
      </c>
      <c r="J92" s="163" t="s">
        <v>29</v>
      </c>
      <c r="K92" s="191" t="s">
        <v>30</v>
      </c>
      <c r="L92" s="166" t="s">
        <v>277</v>
      </c>
    </row>
    <row r="93" spans="2:44" s="107" customFormat="1" ht="26.25" customHeight="1">
      <c r="B93" s="309" t="s">
        <v>287</v>
      </c>
      <c r="C93" s="309"/>
      <c r="D93" s="115"/>
      <c r="E93" s="116"/>
      <c r="F93" s="116"/>
      <c r="G93" s="116"/>
      <c r="H93" s="117"/>
      <c r="I93" s="117"/>
      <c r="J93" s="116"/>
      <c r="K93" s="192"/>
      <c r="L93" s="118"/>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row>
    <row r="94" spans="2:44" ht="30">
      <c r="B94" s="212">
        <v>80111600</v>
      </c>
      <c r="C94" s="213" t="s">
        <v>325</v>
      </c>
      <c r="D94" s="214">
        <v>43115</v>
      </c>
      <c r="E94" s="215" t="s">
        <v>35</v>
      </c>
      <c r="F94" s="215" t="s">
        <v>278</v>
      </c>
      <c r="G94" s="215" t="s">
        <v>51</v>
      </c>
      <c r="H94" s="216">
        <v>58991592</v>
      </c>
      <c r="I94" s="216">
        <v>58991592</v>
      </c>
      <c r="J94" s="217" t="s">
        <v>29</v>
      </c>
      <c r="K94" s="215" t="s">
        <v>279</v>
      </c>
      <c r="L94" s="258" t="s">
        <v>280</v>
      </c>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row>
    <row r="95" spans="2:44" ht="30">
      <c r="B95" s="218">
        <v>85101700</v>
      </c>
      <c r="C95" s="219" t="s">
        <v>326</v>
      </c>
      <c r="D95" s="220">
        <v>43101</v>
      </c>
      <c r="E95" s="205" t="s">
        <v>35</v>
      </c>
      <c r="F95" s="205" t="s">
        <v>278</v>
      </c>
      <c r="G95" s="205" t="s">
        <v>51</v>
      </c>
      <c r="H95" s="221">
        <v>58991592</v>
      </c>
      <c r="I95" s="221">
        <v>58991592</v>
      </c>
      <c r="J95" s="222" t="s">
        <v>29</v>
      </c>
      <c r="K95" s="205" t="s">
        <v>279</v>
      </c>
      <c r="L95" s="259" t="s">
        <v>280</v>
      </c>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row>
    <row r="96" spans="2:44" ht="30">
      <c r="B96" s="218">
        <v>81101500</v>
      </c>
      <c r="C96" s="219" t="s">
        <v>327</v>
      </c>
      <c r="D96" s="220">
        <v>43101</v>
      </c>
      <c r="E96" s="205" t="s">
        <v>35</v>
      </c>
      <c r="F96" s="205" t="s">
        <v>278</v>
      </c>
      <c r="G96" s="205" t="s">
        <v>51</v>
      </c>
      <c r="H96" s="221">
        <v>88487388</v>
      </c>
      <c r="I96" s="221">
        <v>88487388</v>
      </c>
      <c r="J96" s="222" t="s">
        <v>29</v>
      </c>
      <c r="K96" s="205" t="s">
        <v>279</v>
      </c>
      <c r="L96" s="259" t="s">
        <v>280</v>
      </c>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row>
    <row r="97" spans="2:44" ht="30">
      <c r="B97" s="218">
        <v>80111600</v>
      </c>
      <c r="C97" s="219" t="s">
        <v>328</v>
      </c>
      <c r="D97" s="220">
        <v>43101</v>
      </c>
      <c r="E97" s="205" t="s">
        <v>35</v>
      </c>
      <c r="F97" s="205" t="s">
        <v>278</v>
      </c>
      <c r="G97" s="205" t="s">
        <v>51</v>
      </c>
      <c r="H97" s="221">
        <v>43153396</v>
      </c>
      <c r="I97" s="221">
        <v>43153396</v>
      </c>
      <c r="J97" s="222" t="s">
        <v>279</v>
      </c>
      <c r="K97" s="205" t="s">
        <v>279</v>
      </c>
      <c r="L97" s="259" t="s">
        <v>280</v>
      </c>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row>
    <row r="98" spans="2:44" ht="30">
      <c r="B98" s="218">
        <v>81102702</v>
      </c>
      <c r="C98" s="219" t="s">
        <v>329</v>
      </c>
      <c r="D98" s="220">
        <v>43101</v>
      </c>
      <c r="E98" s="205" t="s">
        <v>35</v>
      </c>
      <c r="F98" s="205" t="s">
        <v>278</v>
      </c>
      <c r="G98" s="205" t="s">
        <v>51</v>
      </c>
      <c r="H98" s="221">
        <v>29455796</v>
      </c>
      <c r="I98" s="221">
        <v>29455796</v>
      </c>
      <c r="J98" s="222" t="s">
        <v>29</v>
      </c>
      <c r="K98" s="205" t="s">
        <v>279</v>
      </c>
      <c r="L98" s="259" t="s">
        <v>280</v>
      </c>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row>
    <row r="99" spans="2:44" ht="30">
      <c r="B99" s="218">
        <v>80101604</v>
      </c>
      <c r="C99" s="219" t="s">
        <v>330</v>
      </c>
      <c r="D99" s="220">
        <v>43101</v>
      </c>
      <c r="E99" s="205" t="s">
        <v>35</v>
      </c>
      <c r="F99" s="205" t="s">
        <v>278</v>
      </c>
      <c r="G99" s="205" t="s">
        <v>51</v>
      </c>
      <c r="H99" s="221">
        <v>29455796</v>
      </c>
      <c r="I99" s="221">
        <v>29455796</v>
      </c>
      <c r="J99" s="222" t="s">
        <v>29</v>
      </c>
      <c r="K99" s="205" t="s">
        <v>279</v>
      </c>
      <c r="L99" s="259" t="s">
        <v>280</v>
      </c>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row>
    <row r="100" spans="2:44" ht="30">
      <c r="B100" s="218">
        <v>81111806</v>
      </c>
      <c r="C100" s="219" t="s">
        <v>331</v>
      </c>
      <c r="D100" s="220">
        <v>43101</v>
      </c>
      <c r="E100" s="205" t="s">
        <v>35</v>
      </c>
      <c r="F100" s="205" t="s">
        <v>278</v>
      </c>
      <c r="G100" s="205" t="s">
        <v>51</v>
      </c>
      <c r="H100" s="221">
        <v>29455796</v>
      </c>
      <c r="I100" s="221">
        <v>29455796</v>
      </c>
      <c r="J100" s="222" t="s">
        <v>29</v>
      </c>
      <c r="K100" s="205" t="s">
        <v>279</v>
      </c>
      <c r="L100" s="259" t="s">
        <v>280</v>
      </c>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row>
    <row r="101" spans="2:44" ht="45">
      <c r="B101" s="283">
        <v>80111601</v>
      </c>
      <c r="C101" s="77" t="s">
        <v>314</v>
      </c>
      <c r="D101" s="173">
        <v>43313</v>
      </c>
      <c r="E101" s="178" t="s">
        <v>115</v>
      </c>
      <c r="F101" s="178" t="s">
        <v>317</v>
      </c>
      <c r="G101" s="178" t="s">
        <v>51</v>
      </c>
      <c r="H101" s="79">
        <v>30000000</v>
      </c>
      <c r="I101" s="79">
        <v>30000000</v>
      </c>
      <c r="J101" s="78" t="s">
        <v>29</v>
      </c>
      <c r="K101" s="178" t="s">
        <v>279</v>
      </c>
      <c r="L101" s="225" t="s">
        <v>280</v>
      </c>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row>
    <row r="102" spans="2:44" ht="60" customHeight="1">
      <c r="B102" s="283">
        <v>80111601</v>
      </c>
      <c r="C102" s="77" t="s">
        <v>430</v>
      </c>
      <c r="D102" s="173">
        <v>43296</v>
      </c>
      <c r="E102" s="178" t="s">
        <v>110</v>
      </c>
      <c r="F102" s="178" t="s">
        <v>450</v>
      </c>
      <c r="G102" s="178" t="s">
        <v>51</v>
      </c>
      <c r="H102" s="79">
        <v>500000000</v>
      </c>
      <c r="I102" s="79">
        <v>500000000</v>
      </c>
      <c r="J102" s="78" t="s">
        <v>29</v>
      </c>
      <c r="K102" s="178" t="s">
        <v>279</v>
      </c>
      <c r="L102" s="225" t="s">
        <v>280</v>
      </c>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row>
    <row r="103" spans="2:44" s="239" customFormat="1" ht="49.5" customHeight="1">
      <c r="B103" s="283">
        <v>80111601</v>
      </c>
      <c r="C103" s="77" t="s">
        <v>464</v>
      </c>
      <c r="D103" s="173">
        <v>43282</v>
      </c>
      <c r="E103" s="178" t="s">
        <v>110</v>
      </c>
      <c r="F103" s="178" t="s">
        <v>317</v>
      </c>
      <c r="G103" s="178" t="s">
        <v>465</v>
      </c>
      <c r="H103" s="79">
        <v>87000000</v>
      </c>
      <c r="I103" s="79">
        <v>87000000</v>
      </c>
      <c r="J103" s="78" t="s">
        <v>29</v>
      </c>
      <c r="K103" s="178" t="s">
        <v>279</v>
      </c>
      <c r="L103" s="225" t="s">
        <v>280</v>
      </c>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row>
    <row r="104" spans="2:44" ht="30">
      <c r="B104" s="283">
        <v>80101504</v>
      </c>
      <c r="C104" s="77" t="s">
        <v>395</v>
      </c>
      <c r="D104" s="173">
        <v>43252</v>
      </c>
      <c r="E104" s="178" t="s">
        <v>44</v>
      </c>
      <c r="F104" s="178" t="s">
        <v>128</v>
      </c>
      <c r="G104" s="178" t="s">
        <v>51</v>
      </c>
      <c r="H104" s="79">
        <v>26280000</v>
      </c>
      <c r="I104" s="79">
        <v>26280000</v>
      </c>
      <c r="J104" s="78" t="s">
        <v>29</v>
      </c>
      <c r="K104" s="178" t="s">
        <v>279</v>
      </c>
      <c r="L104" s="225" t="s">
        <v>284</v>
      </c>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row>
    <row r="105" spans="2:44" ht="30">
      <c r="B105" s="283">
        <v>43232400</v>
      </c>
      <c r="C105" s="77" t="s">
        <v>285</v>
      </c>
      <c r="D105" s="173">
        <v>43101</v>
      </c>
      <c r="E105" s="178" t="s">
        <v>115</v>
      </c>
      <c r="F105" s="178" t="s">
        <v>278</v>
      </c>
      <c r="G105" s="178" t="s">
        <v>51</v>
      </c>
      <c r="H105" s="79" t="s">
        <v>281</v>
      </c>
      <c r="I105" s="79" t="s">
        <v>281</v>
      </c>
      <c r="J105" s="78" t="s">
        <v>29</v>
      </c>
      <c r="K105" s="178" t="s">
        <v>279</v>
      </c>
      <c r="L105" s="225" t="s">
        <v>286</v>
      </c>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row>
    <row r="106" spans="2:44" s="239" customFormat="1" ht="60">
      <c r="B106" s="283">
        <v>81111806</v>
      </c>
      <c r="C106" s="77" t="s">
        <v>363</v>
      </c>
      <c r="D106" s="173">
        <v>43132</v>
      </c>
      <c r="E106" s="178" t="s">
        <v>35</v>
      </c>
      <c r="F106" s="178" t="s">
        <v>278</v>
      </c>
      <c r="G106" s="178" t="s">
        <v>51</v>
      </c>
      <c r="H106" s="79">
        <v>58487355</v>
      </c>
      <c r="I106" s="79">
        <v>58487355</v>
      </c>
      <c r="J106" s="78" t="s">
        <v>29</v>
      </c>
      <c r="K106" s="178" t="s">
        <v>279</v>
      </c>
      <c r="L106" s="260" t="s">
        <v>364</v>
      </c>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row>
    <row r="107" spans="2:44" ht="30">
      <c r="B107" s="274">
        <v>81112002</v>
      </c>
      <c r="C107" s="205" t="s">
        <v>365</v>
      </c>
      <c r="D107" s="173">
        <v>43252</v>
      </c>
      <c r="E107" s="178" t="s">
        <v>44</v>
      </c>
      <c r="F107" s="178" t="s">
        <v>98</v>
      </c>
      <c r="G107" s="178" t="s">
        <v>51</v>
      </c>
      <c r="H107" s="261">
        <v>135602471</v>
      </c>
      <c r="I107" s="261">
        <v>135602471</v>
      </c>
      <c r="J107" s="78" t="s">
        <v>29</v>
      </c>
      <c r="K107" s="178" t="s">
        <v>279</v>
      </c>
      <c r="L107" s="223" t="s">
        <v>364</v>
      </c>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row>
    <row r="108" spans="2:44" ht="30">
      <c r="B108" s="284">
        <v>81112102</v>
      </c>
      <c r="C108" s="205" t="s">
        <v>366</v>
      </c>
      <c r="D108" s="173">
        <v>43252</v>
      </c>
      <c r="E108" s="178" t="s">
        <v>44</v>
      </c>
      <c r="F108" s="178" t="s">
        <v>278</v>
      </c>
      <c r="G108" s="178" t="s">
        <v>51</v>
      </c>
      <c r="H108" s="262">
        <v>120000000</v>
      </c>
      <c r="I108" s="224">
        <v>120000000</v>
      </c>
      <c r="J108" s="78" t="s">
        <v>29</v>
      </c>
      <c r="K108" s="178" t="s">
        <v>279</v>
      </c>
      <c r="L108" s="223" t="s">
        <v>364</v>
      </c>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row>
    <row r="109" spans="2:44" ht="30">
      <c r="B109" s="284">
        <v>81112002</v>
      </c>
      <c r="C109" s="205" t="s">
        <v>367</v>
      </c>
      <c r="D109" s="173">
        <v>43252</v>
      </c>
      <c r="E109" s="178" t="s">
        <v>44</v>
      </c>
      <c r="F109" s="178" t="s">
        <v>278</v>
      </c>
      <c r="G109" s="178" t="s">
        <v>51</v>
      </c>
      <c r="H109" s="262">
        <v>20000000</v>
      </c>
      <c r="I109" s="224">
        <v>20000000</v>
      </c>
      <c r="J109" s="78" t="s">
        <v>29</v>
      </c>
      <c r="K109" s="178" t="s">
        <v>279</v>
      </c>
      <c r="L109" s="223" t="s">
        <v>364</v>
      </c>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row>
    <row r="110" spans="2:44" ht="30">
      <c r="B110" s="284">
        <v>81112009</v>
      </c>
      <c r="C110" s="205" t="s">
        <v>368</v>
      </c>
      <c r="D110" s="173">
        <v>43252</v>
      </c>
      <c r="E110" s="178" t="s">
        <v>394</v>
      </c>
      <c r="F110" s="178" t="s">
        <v>278</v>
      </c>
      <c r="G110" s="178" t="s">
        <v>51</v>
      </c>
      <c r="H110" s="262">
        <v>60000000</v>
      </c>
      <c r="I110" s="224">
        <v>60000000</v>
      </c>
      <c r="J110" s="78" t="s">
        <v>29</v>
      </c>
      <c r="K110" s="178" t="s">
        <v>279</v>
      </c>
      <c r="L110" s="223" t="s">
        <v>364</v>
      </c>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row>
    <row r="111" spans="2:44" ht="45">
      <c r="B111" s="284">
        <v>43232408</v>
      </c>
      <c r="C111" s="205" t="s">
        <v>369</v>
      </c>
      <c r="D111" s="173">
        <v>43132</v>
      </c>
      <c r="E111" s="178" t="s">
        <v>35</v>
      </c>
      <c r="F111" s="178" t="s">
        <v>278</v>
      </c>
      <c r="G111" s="178" t="s">
        <v>51</v>
      </c>
      <c r="H111" s="262">
        <v>242760000</v>
      </c>
      <c r="I111" s="224">
        <v>242760000</v>
      </c>
      <c r="J111" s="78" t="s">
        <v>29</v>
      </c>
      <c r="K111" s="178" t="s">
        <v>279</v>
      </c>
      <c r="L111" s="223" t="s">
        <v>364</v>
      </c>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row>
    <row r="112" spans="2:44" ht="30">
      <c r="B112" s="284">
        <v>81112105</v>
      </c>
      <c r="C112" s="205" t="s">
        <v>370</v>
      </c>
      <c r="D112" s="173">
        <v>43132</v>
      </c>
      <c r="E112" s="178" t="s">
        <v>35</v>
      </c>
      <c r="F112" s="178" t="s">
        <v>278</v>
      </c>
      <c r="G112" s="178" t="s">
        <v>51</v>
      </c>
      <c r="H112" s="262">
        <v>30092000</v>
      </c>
      <c r="I112" s="224">
        <v>30092000</v>
      </c>
      <c r="J112" s="78" t="s">
        <v>29</v>
      </c>
      <c r="K112" s="178" t="s">
        <v>279</v>
      </c>
      <c r="L112" s="223" t="s">
        <v>364</v>
      </c>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row>
    <row r="113" spans="2:44" ht="30">
      <c r="B113" s="284">
        <v>81111808</v>
      </c>
      <c r="C113" s="205" t="s">
        <v>371</v>
      </c>
      <c r="D113" s="173">
        <v>43132</v>
      </c>
      <c r="E113" s="178" t="s">
        <v>35</v>
      </c>
      <c r="F113" s="178" t="s">
        <v>278</v>
      </c>
      <c r="G113" s="178" t="s">
        <v>51</v>
      </c>
      <c r="H113" s="262">
        <v>35000000</v>
      </c>
      <c r="I113" s="224">
        <v>35000000</v>
      </c>
      <c r="J113" s="78" t="s">
        <v>29</v>
      </c>
      <c r="K113" s="178" t="s">
        <v>279</v>
      </c>
      <c r="L113" s="223" t="s">
        <v>364</v>
      </c>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row>
    <row r="114" spans="2:44" ht="45">
      <c r="B114" s="284">
        <v>81112103</v>
      </c>
      <c r="C114" s="205" t="s">
        <v>372</v>
      </c>
      <c r="D114" s="173">
        <v>43252</v>
      </c>
      <c r="E114" s="178" t="s">
        <v>44</v>
      </c>
      <c r="F114" s="178" t="s">
        <v>278</v>
      </c>
      <c r="G114" s="178" t="s">
        <v>51</v>
      </c>
      <c r="H114" s="262">
        <v>30000000</v>
      </c>
      <c r="I114" s="224">
        <v>30000000</v>
      </c>
      <c r="J114" s="78" t="s">
        <v>29</v>
      </c>
      <c r="K114" s="178" t="s">
        <v>279</v>
      </c>
      <c r="L114" s="223" t="s">
        <v>364</v>
      </c>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row>
    <row r="115" spans="2:44" ht="60">
      <c r="B115" s="284">
        <v>81111806</v>
      </c>
      <c r="C115" s="205" t="s">
        <v>373</v>
      </c>
      <c r="D115" s="173">
        <v>43132</v>
      </c>
      <c r="E115" s="178" t="s">
        <v>35</v>
      </c>
      <c r="F115" s="178" t="s">
        <v>278</v>
      </c>
      <c r="G115" s="178" t="s">
        <v>51</v>
      </c>
      <c r="H115" s="262">
        <v>30000000</v>
      </c>
      <c r="I115" s="224">
        <v>30000000</v>
      </c>
      <c r="J115" s="78" t="s">
        <v>29</v>
      </c>
      <c r="K115" s="178" t="s">
        <v>279</v>
      </c>
      <c r="L115" s="223" t="s">
        <v>364</v>
      </c>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row>
    <row r="116" spans="2:44" ht="30">
      <c r="B116" s="283">
        <v>43232801</v>
      </c>
      <c r="C116" s="205" t="s">
        <v>374</v>
      </c>
      <c r="D116" s="173">
        <v>43252</v>
      </c>
      <c r="E116" s="178" t="s">
        <v>44</v>
      </c>
      <c r="F116" s="178" t="s">
        <v>278</v>
      </c>
      <c r="G116" s="178" t="s">
        <v>51</v>
      </c>
      <c r="H116" s="262">
        <v>20000000</v>
      </c>
      <c r="I116" s="224">
        <v>20000000</v>
      </c>
      <c r="J116" s="78" t="s">
        <v>29</v>
      </c>
      <c r="K116" s="178" t="s">
        <v>279</v>
      </c>
      <c r="L116" s="223" t="s">
        <v>364</v>
      </c>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row>
    <row r="117" spans="2:44" ht="30">
      <c r="B117" s="284">
        <v>81112220</v>
      </c>
      <c r="C117" s="205" t="s">
        <v>375</v>
      </c>
      <c r="D117" s="173">
        <v>43132</v>
      </c>
      <c r="E117" s="178" t="s">
        <v>35</v>
      </c>
      <c r="F117" s="178" t="s">
        <v>278</v>
      </c>
      <c r="G117" s="178" t="s">
        <v>51</v>
      </c>
      <c r="H117" s="262">
        <v>15000000</v>
      </c>
      <c r="I117" s="224">
        <v>15000000</v>
      </c>
      <c r="J117" s="78" t="s">
        <v>29</v>
      </c>
      <c r="K117" s="178" t="s">
        <v>279</v>
      </c>
      <c r="L117" s="223" t="s">
        <v>364</v>
      </c>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row>
    <row r="118" spans="2:44" ht="30">
      <c r="B118" s="284">
        <v>43233205</v>
      </c>
      <c r="C118" s="77" t="s">
        <v>283</v>
      </c>
      <c r="D118" s="173">
        <v>43374</v>
      </c>
      <c r="E118" s="178" t="s">
        <v>356</v>
      </c>
      <c r="F118" s="178" t="s">
        <v>128</v>
      </c>
      <c r="G118" s="178" t="s">
        <v>51</v>
      </c>
      <c r="H118" s="287" t="s">
        <v>281</v>
      </c>
      <c r="I118" s="79" t="s">
        <v>281</v>
      </c>
      <c r="J118" s="78" t="s">
        <v>29</v>
      </c>
      <c r="K118" s="178" t="s">
        <v>279</v>
      </c>
      <c r="L118" s="225" t="s">
        <v>282</v>
      </c>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row>
    <row r="119" spans="2:44" s="107" customFormat="1" ht="30">
      <c r="B119" s="120" t="s">
        <v>321</v>
      </c>
      <c r="C119" s="121"/>
      <c r="D119" s="122"/>
      <c r="E119" s="123"/>
      <c r="F119" s="123"/>
      <c r="G119" s="123"/>
      <c r="H119" s="123"/>
      <c r="I119" s="123"/>
      <c r="J119" s="123"/>
      <c r="K119" s="193"/>
      <c r="L119" s="123"/>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row>
    <row r="120" spans="2:44" ht="28.5">
      <c r="B120" s="112">
        <v>80111601</v>
      </c>
      <c r="C120" s="119" t="s">
        <v>306</v>
      </c>
      <c r="D120" s="170">
        <v>43115</v>
      </c>
      <c r="E120" s="112" t="s">
        <v>288</v>
      </c>
      <c r="F120" s="112" t="s">
        <v>27</v>
      </c>
      <c r="G120" s="112" t="s">
        <v>28</v>
      </c>
      <c r="H120" s="113">
        <v>33920159</v>
      </c>
      <c r="I120" s="113">
        <v>33920159</v>
      </c>
      <c r="J120" s="111" t="s">
        <v>29</v>
      </c>
      <c r="K120" s="112" t="s">
        <v>30</v>
      </c>
      <c r="L120" s="114" t="s">
        <v>289</v>
      </c>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row>
    <row r="121" spans="2:44" ht="28.5">
      <c r="B121" s="136">
        <v>80111601</v>
      </c>
      <c r="C121" s="124" t="s">
        <v>307</v>
      </c>
      <c r="D121" s="174">
        <v>43115</v>
      </c>
      <c r="E121" s="136" t="s">
        <v>288</v>
      </c>
      <c r="F121" s="136" t="s">
        <v>27</v>
      </c>
      <c r="G121" s="136" t="s">
        <v>28</v>
      </c>
      <c r="H121" s="125">
        <v>30836514</v>
      </c>
      <c r="I121" s="125">
        <v>30836514</v>
      </c>
      <c r="J121" s="69" t="s">
        <v>29</v>
      </c>
      <c r="K121" s="136" t="s">
        <v>30</v>
      </c>
      <c r="L121" s="126" t="s">
        <v>289</v>
      </c>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row>
    <row r="122" spans="2:55" s="107" customFormat="1" ht="28.5">
      <c r="B122" s="127" t="s">
        <v>309</v>
      </c>
      <c r="C122" s="128"/>
      <c r="D122" s="129"/>
      <c r="E122" s="127"/>
      <c r="F122" s="127"/>
      <c r="G122" s="127"/>
      <c r="H122" s="130"/>
      <c r="I122" s="130"/>
      <c r="J122" s="127"/>
      <c r="K122" s="146"/>
      <c r="L122" s="131" t="s">
        <v>308</v>
      </c>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c r="BC122" s="132"/>
    </row>
    <row r="123" spans="2:44" ht="42" customHeight="1">
      <c r="B123" s="140">
        <v>80111601</v>
      </c>
      <c r="C123" s="141" t="s">
        <v>310</v>
      </c>
      <c r="D123" s="175">
        <v>43115</v>
      </c>
      <c r="E123" s="140" t="s">
        <v>288</v>
      </c>
      <c r="F123" s="140" t="s">
        <v>27</v>
      </c>
      <c r="G123" s="140" t="s">
        <v>28</v>
      </c>
      <c r="H123" s="143">
        <v>55505705</v>
      </c>
      <c r="I123" s="143">
        <v>55505705</v>
      </c>
      <c r="J123" s="142" t="s">
        <v>29</v>
      </c>
      <c r="K123" s="140" t="s">
        <v>30</v>
      </c>
      <c r="L123" s="144" t="s">
        <v>320</v>
      </c>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row>
    <row r="124" spans="1:44" ht="28.5">
      <c r="A124" s="29"/>
      <c r="B124" s="65">
        <v>80111601</v>
      </c>
      <c r="C124" s="68" t="s">
        <v>311</v>
      </c>
      <c r="D124" s="171">
        <v>43115</v>
      </c>
      <c r="E124" s="65" t="s">
        <v>288</v>
      </c>
      <c r="F124" s="65" t="s">
        <v>27</v>
      </c>
      <c r="G124" s="65" t="s">
        <v>28</v>
      </c>
      <c r="H124" s="66">
        <v>92509508</v>
      </c>
      <c r="I124" s="66">
        <v>92509508</v>
      </c>
      <c r="J124" s="64" t="s">
        <v>29</v>
      </c>
      <c r="K124" s="65" t="s">
        <v>30</v>
      </c>
      <c r="L124" s="67" t="s">
        <v>319</v>
      </c>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row>
    <row r="125" spans="1:44" ht="43.5" customHeight="1">
      <c r="A125" s="29"/>
      <c r="B125" s="65">
        <v>80111601</v>
      </c>
      <c r="C125" s="68" t="s">
        <v>312</v>
      </c>
      <c r="D125" s="171">
        <v>43115</v>
      </c>
      <c r="E125" s="65" t="s">
        <v>288</v>
      </c>
      <c r="F125" s="65" t="s">
        <v>27</v>
      </c>
      <c r="G125" s="65" t="s">
        <v>28</v>
      </c>
      <c r="H125" s="66">
        <v>63250000</v>
      </c>
      <c r="I125" s="66">
        <v>63250000</v>
      </c>
      <c r="J125" s="64" t="s">
        <v>29</v>
      </c>
      <c r="K125" s="65" t="s">
        <v>30</v>
      </c>
      <c r="L125" s="67" t="s">
        <v>318</v>
      </c>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row>
    <row r="126" spans="2:12" s="145" customFormat="1" ht="28.5" customHeight="1">
      <c r="B126" s="146" t="s">
        <v>250</v>
      </c>
      <c r="C126" s="128"/>
      <c r="D126" s="129"/>
      <c r="E126" s="127"/>
      <c r="F126" s="127"/>
      <c r="G126" s="127"/>
      <c r="H126" s="130"/>
      <c r="I126" s="130"/>
      <c r="J126" s="127"/>
      <c r="K126" s="146"/>
      <c r="L126" s="131"/>
    </row>
    <row r="127" spans="2:12" s="147" customFormat="1" ht="25.5" customHeight="1">
      <c r="B127" s="307" t="s">
        <v>117</v>
      </c>
      <c r="C127" s="308"/>
      <c r="D127" s="148"/>
      <c r="E127" s="148"/>
      <c r="F127" s="148"/>
      <c r="G127" s="148"/>
      <c r="H127" s="184"/>
      <c r="I127" s="149"/>
      <c r="J127" s="148"/>
      <c r="K127" s="194"/>
      <c r="L127" s="148"/>
    </row>
    <row r="128" spans="1:12" s="160" customFormat="1" ht="57">
      <c r="A128" s="50"/>
      <c r="B128" s="249">
        <v>80111701</v>
      </c>
      <c r="C128" s="237" t="s">
        <v>118</v>
      </c>
      <c r="D128" s="233">
        <v>43115</v>
      </c>
      <c r="E128" s="247" t="s">
        <v>35</v>
      </c>
      <c r="F128" s="237" t="s">
        <v>27</v>
      </c>
      <c r="G128" s="237" t="s">
        <v>36</v>
      </c>
      <c r="H128" s="209">
        <v>29495785</v>
      </c>
      <c r="I128" s="210">
        <f>+H128</f>
        <v>29495785</v>
      </c>
      <c r="J128" s="251" t="s">
        <v>29</v>
      </c>
      <c r="K128" s="247" t="s">
        <v>30</v>
      </c>
      <c r="L128" s="237" t="s">
        <v>119</v>
      </c>
    </row>
    <row r="129" spans="1:12" s="160" customFormat="1" ht="71.25">
      <c r="A129" s="50"/>
      <c r="B129" s="249">
        <v>80111701</v>
      </c>
      <c r="C129" s="237" t="s">
        <v>120</v>
      </c>
      <c r="D129" s="233">
        <v>43115</v>
      </c>
      <c r="E129" s="247" t="s">
        <v>35</v>
      </c>
      <c r="F129" s="237" t="s">
        <v>27</v>
      </c>
      <c r="G129" s="237" t="s">
        <v>36</v>
      </c>
      <c r="H129" s="209">
        <v>29495785</v>
      </c>
      <c r="I129" s="211">
        <f>+H129</f>
        <v>29495785</v>
      </c>
      <c r="J129" s="251" t="s">
        <v>29</v>
      </c>
      <c r="K129" s="247" t="s">
        <v>30</v>
      </c>
      <c r="L129" s="237" t="s">
        <v>119</v>
      </c>
    </row>
    <row r="130" spans="1:12" s="160" customFormat="1" ht="57">
      <c r="A130" s="50"/>
      <c r="B130" s="249">
        <v>80111701</v>
      </c>
      <c r="C130" s="237" t="s">
        <v>121</v>
      </c>
      <c r="D130" s="233">
        <v>43115</v>
      </c>
      <c r="E130" s="247" t="s">
        <v>35</v>
      </c>
      <c r="F130" s="237" t="s">
        <v>27</v>
      </c>
      <c r="G130" s="237" t="s">
        <v>36</v>
      </c>
      <c r="H130" s="209">
        <v>17697471</v>
      </c>
      <c r="I130" s="211">
        <v>17697471</v>
      </c>
      <c r="J130" s="251" t="s">
        <v>29</v>
      </c>
      <c r="K130" s="247" t="s">
        <v>30</v>
      </c>
      <c r="L130" s="237" t="s">
        <v>119</v>
      </c>
    </row>
    <row r="131" spans="2:12" s="147" customFormat="1" ht="32.25" customHeight="1">
      <c r="B131" s="271" t="s">
        <v>332</v>
      </c>
      <c r="C131" s="151"/>
      <c r="D131" s="151"/>
      <c r="E131" s="151"/>
      <c r="F131" s="151"/>
      <c r="G131" s="151"/>
      <c r="H131" s="185"/>
      <c r="I131" s="152"/>
      <c r="J131" s="151"/>
      <c r="K131" s="154"/>
      <c r="L131" s="151"/>
    </row>
    <row r="132" spans="2:12" ht="42.75">
      <c r="B132" s="247">
        <v>80111701</v>
      </c>
      <c r="C132" s="247" t="s">
        <v>122</v>
      </c>
      <c r="D132" s="248">
        <v>43101</v>
      </c>
      <c r="E132" s="247" t="s">
        <v>123</v>
      </c>
      <c r="F132" s="53" t="s">
        <v>27</v>
      </c>
      <c r="G132" s="247" t="s">
        <v>36</v>
      </c>
      <c r="H132" s="242">
        <v>30836502</v>
      </c>
      <c r="I132" s="242">
        <v>30836502</v>
      </c>
      <c r="J132" s="241" t="s">
        <v>29</v>
      </c>
      <c r="K132" s="240" t="s">
        <v>30</v>
      </c>
      <c r="L132" s="247" t="s">
        <v>124</v>
      </c>
    </row>
    <row r="133" spans="2:12" ht="39.75" customHeight="1">
      <c r="B133" s="247">
        <v>80111702</v>
      </c>
      <c r="C133" s="247" t="s">
        <v>125</v>
      </c>
      <c r="D133" s="248">
        <v>43101</v>
      </c>
      <c r="E133" s="247" t="s">
        <v>123</v>
      </c>
      <c r="F133" s="53" t="s">
        <v>27</v>
      </c>
      <c r="G133" s="247" t="s">
        <v>36</v>
      </c>
      <c r="H133" s="242">
        <v>30836502</v>
      </c>
      <c r="I133" s="242">
        <v>30836502</v>
      </c>
      <c r="J133" s="241" t="s">
        <v>29</v>
      </c>
      <c r="K133" s="240" t="s">
        <v>30</v>
      </c>
      <c r="L133" s="247" t="s">
        <v>124</v>
      </c>
    </row>
    <row r="134" spans="2:12" ht="42.75">
      <c r="B134" s="247">
        <v>80111702</v>
      </c>
      <c r="C134" s="247" t="s">
        <v>126</v>
      </c>
      <c r="D134" s="248">
        <v>43101</v>
      </c>
      <c r="E134" s="247" t="s">
        <v>123</v>
      </c>
      <c r="F134" s="53" t="s">
        <v>27</v>
      </c>
      <c r="G134" s="247" t="s">
        <v>36</v>
      </c>
      <c r="H134" s="242">
        <v>61673004</v>
      </c>
      <c r="I134" s="242">
        <v>61673004</v>
      </c>
      <c r="J134" s="241" t="s">
        <v>29</v>
      </c>
      <c r="K134" s="240" t="s">
        <v>30</v>
      </c>
      <c r="L134" s="247" t="s">
        <v>124</v>
      </c>
    </row>
    <row r="135" spans="2:12" ht="42.75">
      <c r="B135" s="279">
        <v>70122006</v>
      </c>
      <c r="C135" s="247" t="s">
        <v>127</v>
      </c>
      <c r="D135" s="248">
        <v>43276</v>
      </c>
      <c r="E135" s="247" t="s">
        <v>44</v>
      </c>
      <c r="F135" s="250" t="s">
        <v>388</v>
      </c>
      <c r="G135" s="247" t="s">
        <v>36</v>
      </c>
      <c r="H135" s="242">
        <v>20000000</v>
      </c>
      <c r="I135" s="242">
        <v>20000000</v>
      </c>
      <c r="J135" s="241" t="s">
        <v>29</v>
      </c>
      <c r="K135" s="240" t="s">
        <v>30</v>
      </c>
      <c r="L135" s="247" t="s">
        <v>386</v>
      </c>
    </row>
    <row r="136" spans="2:12" s="239" customFormat="1" ht="42.75">
      <c r="B136" s="279">
        <v>77100000</v>
      </c>
      <c r="C136" s="247" t="s">
        <v>387</v>
      </c>
      <c r="D136" s="248">
        <v>43307</v>
      </c>
      <c r="E136" s="247" t="s">
        <v>110</v>
      </c>
      <c r="F136" s="250" t="s">
        <v>388</v>
      </c>
      <c r="G136" s="247" t="s">
        <v>36</v>
      </c>
      <c r="H136" s="242">
        <v>4000000</v>
      </c>
      <c r="I136" s="242">
        <v>4000000</v>
      </c>
      <c r="J136" s="241" t="s">
        <v>29</v>
      </c>
      <c r="K136" s="240" t="s">
        <v>30</v>
      </c>
      <c r="L136" s="247" t="s">
        <v>386</v>
      </c>
    </row>
    <row r="137" spans="2:12" ht="42.75">
      <c r="B137" s="279">
        <v>70122006</v>
      </c>
      <c r="C137" s="247" t="s">
        <v>129</v>
      </c>
      <c r="D137" s="248">
        <v>43276</v>
      </c>
      <c r="E137" s="247" t="s">
        <v>110</v>
      </c>
      <c r="F137" s="250" t="s">
        <v>388</v>
      </c>
      <c r="G137" s="247" t="s">
        <v>36</v>
      </c>
      <c r="H137" s="242">
        <v>10000000</v>
      </c>
      <c r="I137" s="242">
        <v>10000000</v>
      </c>
      <c r="J137" s="241" t="s">
        <v>29</v>
      </c>
      <c r="K137" s="240" t="s">
        <v>30</v>
      </c>
      <c r="L137" s="247" t="s">
        <v>389</v>
      </c>
    </row>
    <row r="138" spans="2:12" ht="171">
      <c r="B138" s="280" t="s">
        <v>131</v>
      </c>
      <c r="C138" s="249" t="s">
        <v>424</v>
      </c>
      <c r="D138" s="248">
        <v>43276</v>
      </c>
      <c r="E138" s="249" t="s">
        <v>44</v>
      </c>
      <c r="F138" s="250" t="s">
        <v>388</v>
      </c>
      <c r="G138" s="249" t="s">
        <v>36</v>
      </c>
      <c r="H138" s="242">
        <v>2000000</v>
      </c>
      <c r="I138" s="242">
        <v>2000000</v>
      </c>
      <c r="J138" s="251" t="s">
        <v>29</v>
      </c>
      <c r="K138" s="247" t="s">
        <v>30</v>
      </c>
      <c r="L138" s="249" t="s">
        <v>132</v>
      </c>
    </row>
    <row r="139" spans="2:12" s="50" customFormat="1" ht="171">
      <c r="B139" s="280" t="s">
        <v>133</v>
      </c>
      <c r="C139" s="246" t="s">
        <v>134</v>
      </c>
      <c r="D139" s="248">
        <v>43276</v>
      </c>
      <c r="E139" s="249" t="s">
        <v>44</v>
      </c>
      <c r="F139" s="250" t="s">
        <v>388</v>
      </c>
      <c r="G139" s="249" t="s">
        <v>36</v>
      </c>
      <c r="H139" s="243">
        <v>13000000</v>
      </c>
      <c r="I139" s="243">
        <v>13000000</v>
      </c>
      <c r="J139" s="251" t="s">
        <v>29</v>
      </c>
      <c r="K139" s="247" t="s">
        <v>30</v>
      </c>
      <c r="L139" s="249" t="s">
        <v>132</v>
      </c>
    </row>
    <row r="140" spans="2:12" s="50" customFormat="1" ht="45">
      <c r="B140" s="281">
        <v>60106206</v>
      </c>
      <c r="C140" s="252" t="s">
        <v>391</v>
      </c>
      <c r="D140" s="248">
        <v>43276</v>
      </c>
      <c r="E140" s="249" t="s">
        <v>44</v>
      </c>
      <c r="F140" s="250" t="s">
        <v>388</v>
      </c>
      <c r="G140" s="288" t="s">
        <v>130</v>
      </c>
      <c r="H140" s="285">
        <v>4763000</v>
      </c>
      <c r="I140" s="285">
        <v>4763000</v>
      </c>
      <c r="J140" s="251" t="s">
        <v>29</v>
      </c>
      <c r="K140" s="247" t="s">
        <v>30</v>
      </c>
      <c r="L140" s="253" t="s">
        <v>392</v>
      </c>
    </row>
    <row r="141" spans="2:12" s="50" customFormat="1" ht="42.75">
      <c r="B141" s="281" t="s">
        <v>135</v>
      </c>
      <c r="C141" s="246" t="s">
        <v>136</v>
      </c>
      <c r="D141" s="248">
        <v>43252</v>
      </c>
      <c r="E141" s="246" t="s">
        <v>44</v>
      </c>
      <c r="F141" s="246" t="s">
        <v>128</v>
      </c>
      <c r="G141" s="246" t="s">
        <v>36</v>
      </c>
      <c r="H141" s="245">
        <v>1862188</v>
      </c>
      <c r="I141" s="245">
        <v>1862188</v>
      </c>
      <c r="J141" s="251" t="s">
        <v>29</v>
      </c>
      <c r="K141" s="247" t="s">
        <v>30</v>
      </c>
      <c r="L141" s="247" t="s">
        <v>124</v>
      </c>
    </row>
    <row r="142" spans="2:12" s="244" customFormat="1" ht="60">
      <c r="B142" s="281">
        <v>81110000</v>
      </c>
      <c r="C142" s="252" t="s">
        <v>393</v>
      </c>
      <c r="D142" s="248">
        <v>43276</v>
      </c>
      <c r="E142" s="249" t="s">
        <v>44</v>
      </c>
      <c r="F142" s="250" t="s">
        <v>390</v>
      </c>
      <c r="G142" s="286" t="s">
        <v>130</v>
      </c>
      <c r="H142" s="285">
        <v>10000000</v>
      </c>
      <c r="I142" s="285">
        <v>10000000</v>
      </c>
      <c r="J142" s="251" t="s">
        <v>29</v>
      </c>
      <c r="K142" s="247" t="s">
        <v>30</v>
      </c>
      <c r="L142" s="253" t="s">
        <v>392</v>
      </c>
    </row>
    <row r="143" spans="1:12" s="160" customFormat="1" ht="42.75">
      <c r="A143" s="50"/>
      <c r="B143" s="281">
        <v>60106206</v>
      </c>
      <c r="C143" s="246" t="s">
        <v>137</v>
      </c>
      <c r="D143" s="248">
        <v>43306</v>
      </c>
      <c r="E143" s="246" t="s">
        <v>110</v>
      </c>
      <c r="F143" s="246" t="s">
        <v>446</v>
      </c>
      <c r="G143" s="246" t="s">
        <v>36</v>
      </c>
      <c r="H143" s="245">
        <v>2000000</v>
      </c>
      <c r="I143" s="245">
        <v>2000000</v>
      </c>
      <c r="J143" s="226" t="s">
        <v>29</v>
      </c>
      <c r="K143" s="246" t="s">
        <v>30</v>
      </c>
      <c r="L143" s="246" t="s">
        <v>132</v>
      </c>
    </row>
    <row r="144" spans="2:12" ht="42.75">
      <c r="B144" s="240">
        <v>80111620</v>
      </c>
      <c r="C144" s="234" t="s">
        <v>138</v>
      </c>
      <c r="D144" s="235">
        <v>43115</v>
      </c>
      <c r="E144" s="234" t="s">
        <v>75</v>
      </c>
      <c r="F144" s="234" t="s">
        <v>428</v>
      </c>
      <c r="G144" s="234" t="s">
        <v>36</v>
      </c>
      <c r="H144" s="186">
        <v>29495785</v>
      </c>
      <c r="I144" s="186">
        <v>29495785</v>
      </c>
      <c r="J144" s="241" t="s">
        <v>29</v>
      </c>
      <c r="K144" s="240" t="s">
        <v>30</v>
      </c>
      <c r="L144" s="234" t="s">
        <v>140</v>
      </c>
    </row>
    <row r="145" spans="2:12" ht="42.75">
      <c r="B145" s="240">
        <v>80111620</v>
      </c>
      <c r="C145" s="234" t="s">
        <v>138</v>
      </c>
      <c r="D145" s="235">
        <v>43115</v>
      </c>
      <c r="E145" s="234" t="s">
        <v>75</v>
      </c>
      <c r="F145" s="234" t="s">
        <v>429</v>
      </c>
      <c r="G145" s="234" t="s">
        <v>36</v>
      </c>
      <c r="H145" s="186">
        <v>29495785</v>
      </c>
      <c r="I145" s="186">
        <v>29495785</v>
      </c>
      <c r="J145" s="241" t="s">
        <v>29</v>
      </c>
      <c r="K145" s="240" t="s">
        <v>30</v>
      </c>
      <c r="L145" s="234" t="s">
        <v>140</v>
      </c>
    </row>
    <row r="146" spans="2:12" ht="42.75">
      <c r="B146" s="240">
        <v>80111620</v>
      </c>
      <c r="C146" s="234" t="s">
        <v>141</v>
      </c>
      <c r="D146" s="235">
        <v>43115</v>
      </c>
      <c r="E146" s="234" t="s">
        <v>75</v>
      </c>
      <c r="F146" s="234" t="s">
        <v>27</v>
      </c>
      <c r="G146" s="234" t="s">
        <v>36</v>
      </c>
      <c r="H146" s="186">
        <v>29495785</v>
      </c>
      <c r="I146" s="186">
        <v>29495785</v>
      </c>
      <c r="J146" s="241" t="s">
        <v>29</v>
      </c>
      <c r="K146" s="240" t="s">
        <v>30</v>
      </c>
      <c r="L146" s="234" t="s">
        <v>140</v>
      </c>
    </row>
    <row r="147" spans="2:12" ht="42.75">
      <c r="B147" s="240">
        <v>80111620</v>
      </c>
      <c r="C147" s="234" t="s">
        <v>142</v>
      </c>
      <c r="D147" s="235">
        <v>43115</v>
      </c>
      <c r="E147" s="234" t="s">
        <v>75</v>
      </c>
      <c r="F147" s="234" t="s">
        <v>428</v>
      </c>
      <c r="G147" s="234" t="s">
        <v>36</v>
      </c>
      <c r="H147" s="186">
        <v>12000000</v>
      </c>
      <c r="I147" s="186">
        <v>12000000</v>
      </c>
      <c r="J147" s="241" t="s">
        <v>29</v>
      </c>
      <c r="K147" s="240" t="s">
        <v>30</v>
      </c>
      <c r="L147" s="234" t="s">
        <v>140</v>
      </c>
    </row>
    <row r="148" spans="2:12" ht="42.75">
      <c r="B148" s="240">
        <v>80111620</v>
      </c>
      <c r="C148" s="234" t="s">
        <v>143</v>
      </c>
      <c r="D148" s="235">
        <v>43115</v>
      </c>
      <c r="E148" s="234" t="s">
        <v>75</v>
      </c>
      <c r="F148" s="234" t="s">
        <v>427</v>
      </c>
      <c r="G148" s="234" t="s">
        <v>36</v>
      </c>
      <c r="H148" s="186">
        <v>29495785</v>
      </c>
      <c r="I148" s="186">
        <v>29495785</v>
      </c>
      <c r="J148" s="241" t="s">
        <v>29</v>
      </c>
      <c r="K148" s="240" t="s">
        <v>30</v>
      </c>
      <c r="L148" s="234" t="s">
        <v>140</v>
      </c>
    </row>
    <row r="149" spans="2:12" s="147" customFormat="1" ht="25.5" customHeight="1">
      <c r="B149" s="270" t="s">
        <v>145</v>
      </c>
      <c r="C149" s="150"/>
      <c r="D149" s="150"/>
      <c r="E149" s="150"/>
      <c r="F149" s="150"/>
      <c r="G149" s="150"/>
      <c r="H149" s="187"/>
      <c r="I149" s="187"/>
      <c r="J149" s="150"/>
      <c r="K149" s="270"/>
      <c r="L149" s="150"/>
    </row>
    <row r="150" spans="2:12" ht="42.75">
      <c r="B150" s="240">
        <v>85111600</v>
      </c>
      <c r="C150" s="240" t="s">
        <v>447</v>
      </c>
      <c r="D150" s="54">
        <v>43101</v>
      </c>
      <c r="E150" s="234" t="s">
        <v>75</v>
      </c>
      <c r="F150" s="240" t="s">
        <v>428</v>
      </c>
      <c r="G150" s="240" t="s">
        <v>36</v>
      </c>
      <c r="H150" s="55">
        <v>29495785</v>
      </c>
      <c r="I150" s="236">
        <v>29495785</v>
      </c>
      <c r="J150" s="241" t="s">
        <v>29</v>
      </c>
      <c r="K150" s="240" t="s">
        <v>30</v>
      </c>
      <c r="L150" s="240" t="s">
        <v>146</v>
      </c>
    </row>
    <row r="151" spans="2:12" ht="42.75">
      <c r="B151" s="240">
        <v>85111600</v>
      </c>
      <c r="C151" s="240" t="s">
        <v>448</v>
      </c>
      <c r="D151" s="54">
        <v>43101</v>
      </c>
      <c r="E151" s="234" t="s">
        <v>75</v>
      </c>
      <c r="F151" s="240" t="s">
        <v>428</v>
      </c>
      <c r="G151" s="240" t="s">
        <v>36</v>
      </c>
      <c r="H151" s="55">
        <v>29495785</v>
      </c>
      <c r="I151" s="236">
        <v>29495785</v>
      </c>
      <c r="J151" s="241" t="s">
        <v>29</v>
      </c>
      <c r="K151" s="240" t="s">
        <v>30</v>
      </c>
      <c r="L151" s="240" t="s">
        <v>146</v>
      </c>
    </row>
    <row r="152" spans="2:12" ht="42.75">
      <c r="B152" s="240">
        <v>85111600</v>
      </c>
      <c r="C152" s="240" t="s">
        <v>449</v>
      </c>
      <c r="D152" s="54">
        <v>43101</v>
      </c>
      <c r="E152" s="234" t="s">
        <v>75</v>
      </c>
      <c r="F152" s="240" t="s">
        <v>428</v>
      </c>
      <c r="G152" s="240" t="s">
        <v>36</v>
      </c>
      <c r="H152" s="55">
        <v>29495785</v>
      </c>
      <c r="I152" s="236">
        <v>29495785</v>
      </c>
      <c r="J152" s="241" t="s">
        <v>29</v>
      </c>
      <c r="K152" s="240" t="s">
        <v>30</v>
      </c>
      <c r="L152" s="240" t="s">
        <v>146</v>
      </c>
    </row>
    <row r="153" spans="2:12" ht="42.75">
      <c r="B153" s="240">
        <v>85111600</v>
      </c>
      <c r="C153" s="240" t="s">
        <v>147</v>
      </c>
      <c r="D153" s="54">
        <v>43101</v>
      </c>
      <c r="E153" s="234" t="s">
        <v>75</v>
      </c>
      <c r="F153" s="240" t="s">
        <v>428</v>
      </c>
      <c r="G153" s="240" t="s">
        <v>36</v>
      </c>
      <c r="H153" s="55">
        <v>20647066</v>
      </c>
      <c r="I153" s="236">
        <v>20647066</v>
      </c>
      <c r="J153" s="241" t="s">
        <v>29</v>
      </c>
      <c r="K153" s="240" t="s">
        <v>30</v>
      </c>
      <c r="L153" s="240" t="s">
        <v>146</v>
      </c>
    </row>
    <row r="154" spans="2:12" s="147" customFormat="1" ht="30" customHeight="1">
      <c r="B154" s="297" t="s">
        <v>148</v>
      </c>
      <c r="C154" s="297"/>
      <c r="D154" s="151"/>
      <c r="E154" s="151"/>
      <c r="F154" s="151"/>
      <c r="G154" s="151"/>
      <c r="H154" s="185"/>
      <c r="I154" s="185"/>
      <c r="J154" s="151"/>
      <c r="K154" s="154"/>
      <c r="L154" s="151"/>
    </row>
    <row r="155" spans="2:12" ht="28.5">
      <c r="B155" s="240">
        <v>85111600</v>
      </c>
      <c r="C155" s="234" t="s">
        <v>149</v>
      </c>
      <c r="D155" s="54">
        <v>43115</v>
      </c>
      <c r="E155" s="240" t="s">
        <v>144</v>
      </c>
      <c r="F155" s="234" t="s">
        <v>428</v>
      </c>
      <c r="G155" s="234" t="s">
        <v>36</v>
      </c>
      <c r="H155" s="206">
        <v>61673004</v>
      </c>
      <c r="I155" s="236">
        <v>61673004</v>
      </c>
      <c r="J155" s="241" t="s">
        <v>29</v>
      </c>
      <c r="K155" s="240" t="s">
        <v>30</v>
      </c>
      <c r="L155" s="56" t="s">
        <v>150</v>
      </c>
    </row>
    <row r="156" spans="2:12" ht="28.5">
      <c r="B156" s="240">
        <v>85111600</v>
      </c>
      <c r="C156" s="234" t="s">
        <v>151</v>
      </c>
      <c r="D156" s="54">
        <v>43115</v>
      </c>
      <c r="E156" s="240" t="s">
        <v>144</v>
      </c>
      <c r="F156" s="234" t="s">
        <v>428</v>
      </c>
      <c r="G156" s="234" t="s">
        <v>36</v>
      </c>
      <c r="H156" s="206">
        <v>30836502</v>
      </c>
      <c r="I156" s="236">
        <v>30836502</v>
      </c>
      <c r="J156" s="241" t="s">
        <v>29</v>
      </c>
      <c r="K156" s="240" t="s">
        <v>30</v>
      </c>
      <c r="L156" s="56" t="s">
        <v>150</v>
      </c>
    </row>
    <row r="157" spans="2:12" ht="29.25" customHeight="1">
      <c r="B157" s="240">
        <v>85111600</v>
      </c>
      <c r="C157" s="234" t="s">
        <v>152</v>
      </c>
      <c r="D157" s="54">
        <v>43115</v>
      </c>
      <c r="E157" s="240" t="s">
        <v>35</v>
      </c>
      <c r="F157" s="234" t="s">
        <v>428</v>
      </c>
      <c r="G157" s="234" t="s">
        <v>36</v>
      </c>
      <c r="H157" s="206">
        <v>29495785</v>
      </c>
      <c r="I157" s="236">
        <v>29495785</v>
      </c>
      <c r="J157" s="241" t="s">
        <v>29</v>
      </c>
      <c r="K157" s="240" t="s">
        <v>30</v>
      </c>
      <c r="L157" s="56" t="s">
        <v>150</v>
      </c>
    </row>
    <row r="158" spans="2:12" ht="28.5">
      <c r="B158" s="58">
        <v>85111600</v>
      </c>
      <c r="C158" s="137" t="s">
        <v>153</v>
      </c>
      <c r="D158" s="138">
        <v>43115</v>
      </c>
      <c r="E158" s="58" t="s">
        <v>35</v>
      </c>
      <c r="F158" s="137" t="s">
        <v>428</v>
      </c>
      <c r="G158" s="137" t="s">
        <v>36</v>
      </c>
      <c r="H158" s="207">
        <v>20647066</v>
      </c>
      <c r="I158" s="179">
        <v>20647066</v>
      </c>
      <c r="J158" s="60" t="s">
        <v>29</v>
      </c>
      <c r="K158" s="58" t="s">
        <v>30</v>
      </c>
      <c r="L158" s="56" t="s">
        <v>150</v>
      </c>
    </row>
    <row r="159" spans="2:12" ht="28.5">
      <c r="B159" s="58">
        <v>85111600</v>
      </c>
      <c r="C159" s="137" t="s">
        <v>154</v>
      </c>
      <c r="D159" s="138">
        <v>43115</v>
      </c>
      <c r="E159" s="58" t="s">
        <v>35</v>
      </c>
      <c r="F159" s="137" t="s">
        <v>139</v>
      </c>
      <c r="G159" s="137" t="s">
        <v>36</v>
      </c>
      <c r="H159" s="207">
        <v>10000000</v>
      </c>
      <c r="I159" s="179">
        <v>10000000</v>
      </c>
      <c r="J159" s="60" t="s">
        <v>29</v>
      </c>
      <c r="K159" s="58" t="s">
        <v>30</v>
      </c>
      <c r="L159" s="56" t="s">
        <v>150</v>
      </c>
    </row>
    <row r="160" spans="2:12" ht="28.5">
      <c r="B160" s="58">
        <v>85111600</v>
      </c>
      <c r="C160" s="137" t="s">
        <v>155</v>
      </c>
      <c r="D160" s="138">
        <v>43115</v>
      </c>
      <c r="E160" s="58" t="s">
        <v>35</v>
      </c>
      <c r="F160" s="137" t="s">
        <v>428</v>
      </c>
      <c r="G160" s="137" t="s">
        <v>36</v>
      </c>
      <c r="H160" s="207">
        <v>10000000</v>
      </c>
      <c r="I160" s="179">
        <v>10000000</v>
      </c>
      <c r="J160" s="60" t="s">
        <v>29</v>
      </c>
      <c r="K160" s="58" t="s">
        <v>30</v>
      </c>
      <c r="L160" s="56" t="s">
        <v>150</v>
      </c>
    </row>
    <row r="161" spans="2:12" s="147" customFormat="1" ht="33" customHeight="1">
      <c r="B161" s="297" t="s">
        <v>156</v>
      </c>
      <c r="C161" s="297"/>
      <c r="D161" s="151"/>
      <c r="E161" s="151"/>
      <c r="F161" s="151"/>
      <c r="G161" s="151"/>
      <c r="H161" s="185"/>
      <c r="I161" s="185"/>
      <c r="J161" s="151"/>
      <c r="K161" s="154"/>
      <c r="L161" s="151"/>
    </row>
    <row r="162" spans="2:12" ht="57">
      <c r="B162" s="240">
        <v>80111701</v>
      </c>
      <c r="C162" s="240" t="s">
        <v>157</v>
      </c>
      <c r="D162" s="235">
        <v>43115</v>
      </c>
      <c r="E162" s="240" t="s">
        <v>35</v>
      </c>
      <c r="F162" s="240" t="s">
        <v>78</v>
      </c>
      <c r="G162" s="240" t="s">
        <v>36</v>
      </c>
      <c r="H162" s="186">
        <v>29495785</v>
      </c>
      <c r="I162" s="186">
        <v>29495785</v>
      </c>
      <c r="J162" s="241" t="s">
        <v>29</v>
      </c>
      <c r="K162" s="240" t="s">
        <v>30</v>
      </c>
      <c r="L162" s="240" t="s">
        <v>158</v>
      </c>
    </row>
    <row r="163" spans="2:12" ht="57">
      <c r="B163" s="240">
        <v>80111701</v>
      </c>
      <c r="C163" s="240" t="s">
        <v>157</v>
      </c>
      <c r="D163" s="235">
        <v>43115</v>
      </c>
      <c r="E163" s="240" t="s">
        <v>44</v>
      </c>
      <c r="F163" s="240" t="s">
        <v>78</v>
      </c>
      <c r="G163" s="240" t="s">
        <v>36</v>
      </c>
      <c r="H163" s="186">
        <v>29495785</v>
      </c>
      <c r="I163" s="186">
        <v>29495785</v>
      </c>
      <c r="J163" s="241" t="s">
        <v>29</v>
      </c>
      <c r="K163" s="240" t="s">
        <v>30</v>
      </c>
      <c r="L163" s="240" t="s">
        <v>158</v>
      </c>
    </row>
    <row r="164" spans="2:12" ht="57">
      <c r="B164" s="281" t="s">
        <v>159</v>
      </c>
      <c r="C164" s="281" t="s">
        <v>160</v>
      </c>
      <c r="D164" s="289">
        <v>43227</v>
      </c>
      <c r="E164" s="281" t="s">
        <v>401</v>
      </c>
      <c r="F164" s="281" t="s">
        <v>338</v>
      </c>
      <c r="G164" s="281" t="s">
        <v>36</v>
      </c>
      <c r="H164" s="290">
        <v>7500000</v>
      </c>
      <c r="I164" s="290">
        <v>7500000</v>
      </c>
      <c r="J164" s="290" t="s">
        <v>29</v>
      </c>
      <c r="K164" s="291" t="s">
        <v>30</v>
      </c>
      <c r="L164" s="281" t="s">
        <v>158</v>
      </c>
    </row>
    <row r="165" spans="2:12" s="147" customFormat="1" ht="33" customHeight="1">
      <c r="B165" s="297" t="s">
        <v>161</v>
      </c>
      <c r="C165" s="297"/>
      <c r="D165" s="151"/>
      <c r="E165" s="151"/>
      <c r="F165" s="151"/>
      <c r="G165" s="151"/>
      <c r="H165" s="185"/>
      <c r="I165" s="185"/>
      <c r="J165" s="151"/>
      <c r="K165" s="154"/>
      <c r="L165" s="151"/>
    </row>
    <row r="166" spans="2:12" ht="42.75">
      <c r="B166" s="240">
        <v>85111600</v>
      </c>
      <c r="C166" s="234" t="s">
        <v>162</v>
      </c>
      <c r="D166" s="57">
        <v>43115</v>
      </c>
      <c r="E166" s="234" t="s">
        <v>144</v>
      </c>
      <c r="F166" s="234" t="s">
        <v>163</v>
      </c>
      <c r="G166" s="234" t="s">
        <v>164</v>
      </c>
      <c r="H166" s="206">
        <v>30836502</v>
      </c>
      <c r="I166" s="236">
        <v>30836502</v>
      </c>
      <c r="J166" s="241" t="s">
        <v>29</v>
      </c>
      <c r="K166" s="240" t="s">
        <v>30</v>
      </c>
      <c r="L166" s="234" t="s">
        <v>165</v>
      </c>
    </row>
    <row r="167" spans="2:12" ht="42.75">
      <c r="B167" s="240">
        <v>85111600</v>
      </c>
      <c r="C167" s="234" t="s">
        <v>166</v>
      </c>
      <c r="D167" s="57">
        <v>43115</v>
      </c>
      <c r="E167" s="234" t="s">
        <v>144</v>
      </c>
      <c r="F167" s="234" t="s">
        <v>163</v>
      </c>
      <c r="G167" s="234" t="s">
        <v>164</v>
      </c>
      <c r="H167" s="206">
        <v>30836502</v>
      </c>
      <c r="I167" s="236">
        <v>30836502</v>
      </c>
      <c r="J167" s="241" t="s">
        <v>29</v>
      </c>
      <c r="K167" s="240" t="s">
        <v>30</v>
      </c>
      <c r="L167" s="234" t="s">
        <v>165</v>
      </c>
    </row>
    <row r="168" spans="2:12" ht="42.75">
      <c r="B168" s="240">
        <v>85111600</v>
      </c>
      <c r="C168" s="234" t="s">
        <v>167</v>
      </c>
      <c r="D168" s="57">
        <v>43115</v>
      </c>
      <c r="E168" s="234" t="s">
        <v>144</v>
      </c>
      <c r="F168" s="234" t="s">
        <v>163</v>
      </c>
      <c r="G168" s="234" t="s">
        <v>164</v>
      </c>
      <c r="H168" s="206">
        <v>42550000</v>
      </c>
      <c r="I168" s="236">
        <v>42550000</v>
      </c>
      <c r="J168" s="241" t="s">
        <v>29</v>
      </c>
      <c r="K168" s="240" t="s">
        <v>30</v>
      </c>
      <c r="L168" s="234" t="s">
        <v>165</v>
      </c>
    </row>
    <row r="169" spans="2:12" ht="42.75">
      <c r="B169" s="240">
        <v>85111600</v>
      </c>
      <c r="C169" s="234" t="s">
        <v>167</v>
      </c>
      <c r="D169" s="57">
        <v>43115</v>
      </c>
      <c r="E169" s="234" t="s">
        <v>144</v>
      </c>
      <c r="F169" s="234" t="s">
        <v>163</v>
      </c>
      <c r="G169" s="234" t="s">
        <v>164</v>
      </c>
      <c r="H169" s="206">
        <v>42550000</v>
      </c>
      <c r="I169" s="236">
        <v>42550000</v>
      </c>
      <c r="J169" s="241" t="s">
        <v>29</v>
      </c>
      <c r="K169" s="240" t="s">
        <v>30</v>
      </c>
      <c r="L169" s="234" t="s">
        <v>165</v>
      </c>
    </row>
    <row r="170" spans="2:12" ht="23.25" customHeight="1">
      <c r="B170" s="240">
        <v>85111600</v>
      </c>
      <c r="C170" s="234" t="s">
        <v>167</v>
      </c>
      <c r="D170" s="57">
        <v>43115</v>
      </c>
      <c r="E170" s="234" t="s">
        <v>144</v>
      </c>
      <c r="F170" s="234" t="s">
        <v>163</v>
      </c>
      <c r="G170" s="234" t="s">
        <v>164</v>
      </c>
      <c r="H170" s="206">
        <v>42550000</v>
      </c>
      <c r="I170" s="236">
        <v>42550000</v>
      </c>
      <c r="J170" s="241" t="s">
        <v>29</v>
      </c>
      <c r="K170" s="240" t="s">
        <v>30</v>
      </c>
      <c r="L170" s="234" t="s">
        <v>165</v>
      </c>
    </row>
    <row r="171" spans="2:12" ht="42.75">
      <c r="B171" s="240">
        <v>85111600</v>
      </c>
      <c r="C171" s="234" t="s">
        <v>167</v>
      </c>
      <c r="D171" s="57">
        <v>43115</v>
      </c>
      <c r="E171" s="234" t="s">
        <v>144</v>
      </c>
      <c r="F171" s="234" t="s">
        <v>163</v>
      </c>
      <c r="G171" s="234" t="s">
        <v>164</v>
      </c>
      <c r="H171" s="206">
        <v>42550000</v>
      </c>
      <c r="I171" s="236">
        <v>42550000</v>
      </c>
      <c r="J171" s="241" t="s">
        <v>29</v>
      </c>
      <c r="K171" s="240" t="s">
        <v>30</v>
      </c>
      <c r="L171" s="234" t="s">
        <v>165</v>
      </c>
    </row>
    <row r="172" spans="2:12" ht="42.75">
      <c r="B172" s="240">
        <v>85111600</v>
      </c>
      <c r="C172" s="234" t="s">
        <v>168</v>
      </c>
      <c r="D172" s="57">
        <v>43115</v>
      </c>
      <c r="E172" s="234" t="s">
        <v>144</v>
      </c>
      <c r="F172" s="234" t="s">
        <v>163</v>
      </c>
      <c r="G172" s="234" t="s">
        <v>164</v>
      </c>
      <c r="H172" s="206">
        <v>21850000</v>
      </c>
      <c r="I172" s="236">
        <v>21850000</v>
      </c>
      <c r="J172" s="241" t="s">
        <v>29</v>
      </c>
      <c r="K172" s="240" t="s">
        <v>30</v>
      </c>
      <c r="L172" s="234" t="s">
        <v>165</v>
      </c>
    </row>
    <row r="173" spans="2:12" ht="42.75">
      <c r="B173" s="240">
        <v>85111600</v>
      </c>
      <c r="C173" s="234" t="s">
        <v>169</v>
      </c>
      <c r="D173" s="57">
        <v>43115</v>
      </c>
      <c r="E173" s="234" t="s">
        <v>144</v>
      </c>
      <c r="F173" s="234" t="s">
        <v>163</v>
      </c>
      <c r="G173" s="234" t="s">
        <v>164</v>
      </c>
      <c r="H173" s="206">
        <v>30836502</v>
      </c>
      <c r="I173" s="236">
        <v>30836502</v>
      </c>
      <c r="J173" s="241" t="s">
        <v>29</v>
      </c>
      <c r="K173" s="240" t="s">
        <v>30</v>
      </c>
      <c r="L173" s="234" t="s">
        <v>165</v>
      </c>
    </row>
    <row r="174" spans="2:12" ht="47.25" customHeight="1">
      <c r="B174" s="58">
        <v>851015</v>
      </c>
      <c r="C174" s="137" t="s">
        <v>170</v>
      </c>
      <c r="D174" s="272">
        <v>43282</v>
      </c>
      <c r="E174" s="137" t="s">
        <v>110</v>
      </c>
      <c r="F174" s="137" t="s">
        <v>163</v>
      </c>
      <c r="G174" s="137" t="s">
        <v>171</v>
      </c>
      <c r="H174" s="207">
        <v>22240772</v>
      </c>
      <c r="I174" s="179">
        <v>22240772</v>
      </c>
      <c r="J174" s="60" t="s">
        <v>29</v>
      </c>
      <c r="K174" s="58" t="s">
        <v>30</v>
      </c>
      <c r="L174" s="137" t="s">
        <v>165</v>
      </c>
    </row>
    <row r="175" spans="2:12" s="147" customFormat="1" ht="33" customHeight="1">
      <c r="B175" s="297" t="s">
        <v>172</v>
      </c>
      <c r="C175" s="297"/>
      <c r="D175" s="151"/>
      <c r="E175" s="151"/>
      <c r="F175" s="151"/>
      <c r="G175" s="151"/>
      <c r="H175" s="185"/>
      <c r="I175" s="185"/>
      <c r="J175" s="151"/>
      <c r="K175" s="154"/>
      <c r="L175" s="151"/>
    </row>
    <row r="176" spans="2:12" ht="57">
      <c r="B176" s="240">
        <v>80111620</v>
      </c>
      <c r="C176" s="234" t="s">
        <v>173</v>
      </c>
      <c r="D176" s="235">
        <v>43115</v>
      </c>
      <c r="E176" s="234" t="s">
        <v>333</v>
      </c>
      <c r="F176" s="234" t="s">
        <v>163</v>
      </c>
      <c r="G176" s="234" t="s">
        <v>36</v>
      </c>
      <c r="H176" s="186">
        <v>30836502</v>
      </c>
      <c r="I176" s="186">
        <v>30836502</v>
      </c>
      <c r="J176" s="241" t="s">
        <v>29</v>
      </c>
      <c r="K176" s="240" t="s">
        <v>30</v>
      </c>
      <c r="L176" s="234" t="s">
        <v>174</v>
      </c>
    </row>
    <row r="177" spans="2:12" s="147" customFormat="1" ht="35.25" customHeight="1">
      <c r="B177" s="301" t="s">
        <v>175</v>
      </c>
      <c r="C177" s="302"/>
      <c r="D177" s="151"/>
      <c r="E177" s="151"/>
      <c r="F177" s="151"/>
      <c r="G177" s="151"/>
      <c r="H177" s="185"/>
      <c r="I177" s="185"/>
      <c r="J177" s="151"/>
      <c r="K177" s="154"/>
      <c r="L177" s="151"/>
    </row>
    <row r="178" spans="2:12" ht="28.5">
      <c r="B178" s="240">
        <v>80111620</v>
      </c>
      <c r="C178" s="240" t="s">
        <v>431</v>
      </c>
      <c r="D178" s="235">
        <v>43115</v>
      </c>
      <c r="E178" s="240" t="s">
        <v>144</v>
      </c>
      <c r="F178" s="234" t="s">
        <v>163</v>
      </c>
      <c r="G178" s="234" t="s">
        <v>36</v>
      </c>
      <c r="H178" s="186">
        <v>30836502</v>
      </c>
      <c r="I178" s="186">
        <v>30836502</v>
      </c>
      <c r="J178" s="241" t="s">
        <v>29</v>
      </c>
      <c r="K178" s="240" t="s">
        <v>30</v>
      </c>
      <c r="L178" s="234" t="s">
        <v>176</v>
      </c>
    </row>
    <row r="179" spans="2:12" ht="28.5">
      <c r="B179" s="240">
        <v>80111620</v>
      </c>
      <c r="C179" s="240" t="s">
        <v>434</v>
      </c>
      <c r="D179" s="235">
        <v>43115</v>
      </c>
      <c r="E179" s="240" t="s">
        <v>144</v>
      </c>
      <c r="F179" s="234" t="s">
        <v>163</v>
      </c>
      <c r="G179" s="234" t="s">
        <v>36</v>
      </c>
      <c r="H179" s="186">
        <v>33920158</v>
      </c>
      <c r="I179" s="186">
        <v>33920158</v>
      </c>
      <c r="J179" s="241" t="s">
        <v>29</v>
      </c>
      <c r="K179" s="240" t="s">
        <v>30</v>
      </c>
      <c r="L179" s="234" t="s">
        <v>176</v>
      </c>
    </row>
    <row r="180" spans="2:12" ht="28.5">
      <c r="B180" s="240">
        <v>80111620</v>
      </c>
      <c r="C180" s="240" t="s">
        <v>432</v>
      </c>
      <c r="D180" s="235">
        <v>43115</v>
      </c>
      <c r="E180" s="240" t="s">
        <v>144</v>
      </c>
      <c r="F180" s="234" t="s">
        <v>163</v>
      </c>
      <c r="G180" s="234" t="s">
        <v>36</v>
      </c>
      <c r="H180" s="186">
        <v>42988656</v>
      </c>
      <c r="I180" s="186">
        <v>42988656</v>
      </c>
      <c r="J180" s="241" t="s">
        <v>29</v>
      </c>
      <c r="K180" s="240" t="s">
        <v>30</v>
      </c>
      <c r="L180" s="234" t="s">
        <v>176</v>
      </c>
    </row>
    <row r="181" spans="2:12" ht="28.5">
      <c r="B181" s="240">
        <v>80111620</v>
      </c>
      <c r="C181" s="240" t="s">
        <v>433</v>
      </c>
      <c r="D181" s="235">
        <v>43115</v>
      </c>
      <c r="E181" s="240" t="s">
        <v>144</v>
      </c>
      <c r="F181" s="234" t="s">
        <v>163</v>
      </c>
      <c r="G181" s="234" t="s">
        <v>36</v>
      </c>
      <c r="H181" s="206">
        <v>33920158</v>
      </c>
      <c r="I181" s="236">
        <v>33920158</v>
      </c>
      <c r="J181" s="241" t="s">
        <v>29</v>
      </c>
      <c r="K181" s="240" t="s">
        <v>30</v>
      </c>
      <c r="L181" s="234" t="s">
        <v>176</v>
      </c>
    </row>
    <row r="182" spans="2:12" s="147" customFormat="1" ht="32.25" customHeight="1">
      <c r="B182" s="297" t="s">
        <v>177</v>
      </c>
      <c r="C182" s="297"/>
      <c r="D182" s="151"/>
      <c r="E182" s="151"/>
      <c r="F182" s="151"/>
      <c r="G182" s="151"/>
      <c r="H182" s="185"/>
      <c r="I182" s="185"/>
      <c r="J182" s="151"/>
      <c r="K182" s="154"/>
      <c r="L182" s="151"/>
    </row>
    <row r="183" spans="2:12" ht="57" customHeight="1">
      <c r="B183" s="240">
        <v>80111620</v>
      </c>
      <c r="C183" s="58" t="s">
        <v>435</v>
      </c>
      <c r="D183" s="59">
        <v>43115</v>
      </c>
      <c r="E183" s="58" t="s">
        <v>144</v>
      </c>
      <c r="F183" s="58" t="s">
        <v>27</v>
      </c>
      <c r="G183" s="58" t="s">
        <v>36</v>
      </c>
      <c r="H183" s="188">
        <v>21585569</v>
      </c>
      <c r="I183" s="188">
        <v>21585569</v>
      </c>
      <c r="J183" s="60" t="s">
        <v>29</v>
      </c>
      <c r="K183" s="58" t="s">
        <v>30</v>
      </c>
      <c r="L183" s="58" t="s">
        <v>178</v>
      </c>
    </row>
    <row r="184" spans="2:12" ht="42.75">
      <c r="B184" s="240">
        <v>80111620</v>
      </c>
      <c r="C184" s="58" t="s">
        <v>436</v>
      </c>
      <c r="D184" s="59">
        <v>43115</v>
      </c>
      <c r="E184" s="58" t="s">
        <v>144</v>
      </c>
      <c r="F184" s="58" t="s">
        <v>27</v>
      </c>
      <c r="G184" s="58" t="s">
        <v>36</v>
      </c>
      <c r="H184" s="188">
        <v>30836502</v>
      </c>
      <c r="I184" s="188">
        <v>30836502</v>
      </c>
      <c r="J184" s="60" t="s">
        <v>29</v>
      </c>
      <c r="K184" s="58" t="s">
        <v>30</v>
      </c>
      <c r="L184" s="58" t="s">
        <v>178</v>
      </c>
    </row>
    <row r="185" spans="2:12" ht="42.75">
      <c r="B185" s="240">
        <v>80111620</v>
      </c>
      <c r="C185" s="58" t="s">
        <v>436</v>
      </c>
      <c r="D185" s="59">
        <v>43115</v>
      </c>
      <c r="E185" s="58" t="s">
        <v>144</v>
      </c>
      <c r="F185" s="58" t="s">
        <v>27</v>
      </c>
      <c r="G185" s="58" t="s">
        <v>36</v>
      </c>
      <c r="H185" s="188">
        <v>30836502</v>
      </c>
      <c r="I185" s="188">
        <v>30836502</v>
      </c>
      <c r="J185" s="60" t="s">
        <v>29</v>
      </c>
      <c r="K185" s="58" t="s">
        <v>30</v>
      </c>
      <c r="L185" s="58" t="s">
        <v>178</v>
      </c>
    </row>
    <row r="186" spans="2:12" ht="42.75">
      <c r="B186" s="240">
        <v>80111620</v>
      </c>
      <c r="C186" s="58" t="s">
        <v>436</v>
      </c>
      <c r="D186" s="59">
        <v>43115</v>
      </c>
      <c r="E186" s="58" t="s">
        <v>144</v>
      </c>
      <c r="F186" s="58" t="s">
        <v>27</v>
      </c>
      <c r="G186" s="58" t="s">
        <v>36</v>
      </c>
      <c r="H186" s="188">
        <v>30836502</v>
      </c>
      <c r="I186" s="188">
        <v>30836502</v>
      </c>
      <c r="J186" s="60" t="s">
        <v>29</v>
      </c>
      <c r="K186" s="58" t="s">
        <v>30</v>
      </c>
      <c r="L186" s="58" t="s">
        <v>178</v>
      </c>
    </row>
    <row r="187" spans="2:12" ht="42.75">
      <c r="B187" s="240">
        <v>80111620</v>
      </c>
      <c r="C187" s="58" t="s">
        <v>437</v>
      </c>
      <c r="D187" s="59">
        <v>43115</v>
      </c>
      <c r="E187" s="58" t="s">
        <v>42</v>
      </c>
      <c r="F187" s="58" t="s">
        <v>27</v>
      </c>
      <c r="G187" s="58" t="s">
        <v>36</v>
      </c>
      <c r="H187" s="188">
        <v>29495790</v>
      </c>
      <c r="I187" s="188">
        <v>29495790</v>
      </c>
      <c r="J187" s="60" t="s">
        <v>29</v>
      </c>
      <c r="K187" s="58" t="s">
        <v>30</v>
      </c>
      <c r="L187" s="58" t="s">
        <v>178</v>
      </c>
    </row>
    <row r="188" spans="2:12" s="147" customFormat="1" ht="34.5" customHeight="1">
      <c r="B188" s="299" t="s">
        <v>179</v>
      </c>
      <c r="C188" s="300"/>
      <c r="D188" s="153"/>
      <c r="E188" s="153"/>
      <c r="F188" s="153"/>
      <c r="G188" s="153"/>
      <c r="H188" s="189"/>
      <c r="I188" s="189"/>
      <c r="J188" s="153"/>
      <c r="K188" s="195"/>
      <c r="L188" s="153"/>
    </row>
    <row r="189" spans="2:12" ht="57.75" customHeight="1">
      <c r="B189" s="240">
        <v>82101601</v>
      </c>
      <c r="C189" s="234" t="s">
        <v>438</v>
      </c>
      <c r="D189" s="235">
        <v>43115</v>
      </c>
      <c r="E189" s="234" t="s">
        <v>376</v>
      </c>
      <c r="F189" s="246" t="s">
        <v>347</v>
      </c>
      <c r="G189" s="234" t="s">
        <v>36</v>
      </c>
      <c r="H189" s="186" t="s">
        <v>377</v>
      </c>
      <c r="I189" s="186" t="s">
        <v>377</v>
      </c>
      <c r="J189" s="241" t="s">
        <v>29</v>
      </c>
      <c r="K189" s="240" t="s">
        <v>30</v>
      </c>
      <c r="L189" s="234" t="s">
        <v>180</v>
      </c>
    </row>
    <row r="190" spans="2:12" s="147" customFormat="1" ht="30">
      <c r="B190" s="270" t="s">
        <v>181</v>
      </c>
      <c r="C190" s="150"/>
      <c r="D190" s="150"/>
      <c r="E190" s="150"/>
      <c r="F190" s="150"/>
      <c r="G190" s="150"/>
      <c r="H190" s="187"/>
      <c r="I190" s="187"/>
      <c r="J190" s="150"/>
      <c r="K190" s="270"/>
      <c r="L190" s="150"/>
    </row>
    <row r="191" spans="2:12" ht="28.5">
      <c r="B191" s="240">
        <v>80161501</v>
      </c>
      <c r="C191" s="234" t="s">
        <v>439</v>
      </c>
      <c r="D191" s="235">
        <v>43108</v>
      </c>
      <c r="E191" s="234" t="s">
        <v>144</v>
      </c>
      <c r="F191" s="234" t="s">
        <v>182</v>
      </c>
      <c r="G191" s="234" t="s">
        <v>36</v>
      </c>
      <c r="H191" s="186">
        <v>30836502</v>
      </c>
      <c r="I191" s="186">
        <v>30836502</v>
      </c>
      <c r="J191" s="241" t="s">
        <v>29</v>
      </c>
      <c r="K191" s="240" t="s">
        <v>30</v>
      </c>
      <c r="L191" s="234" t="s">
        <v>183</v>
      </c>
    </row>
    <row r="192" spans="2:12" s="147" customFormat="1" ht="30">
      <c r="B192" s="270" t="s">
        <v>184</v>
      </c>
      <c r="C192" s="151"/>
      <c r="D192" s="151"/>
      <c r="E192" s="151"/>
      <c r="F192" s="151"/>
      <c r="G192" s="151"/>
      <c r="H192" s="185"/>
      <c r="I192" s="185"/>
      <c r="J192" s="151"/>
      <c r="K192" s="154"/>
      <c r="L192" s="151"/>
    </row>
    <row r="193" spans="2:12" ht="57">
      <c r="B193" s="240">
        <v>80111620</v>
      </c>
      <c r="C193" s="234" t="s">
        <v>440</v>
      </c>
      <c r="D193" s="235">
        <v>43101</v>
      </c>
      <c r="E193" s="234" t="s">
        <v>35</v>
      </c>
      <c r="F193" s="234" t="s">
        <v>182</v>
      </c>
      <c r="G193" s="234" t="s">
        <v>36</v>
      </c>
      <c r="H193" s="186">
        <v>29495785</v>
      </c>
      <c r="I193" s="186">
        <v>29495785</v>
      </c>
      <c r="J193" s="241" t="s">
        <v>29</v>
      </c>
      <c r="K193" s="240" t="s">
        <v>30</v>
      </c>
      <c r="L193" s="234" t="s">
        <v>185</v>
      </c>
    </row>
    <row r="194" spans="2:12" s="147" customFormat="1" ht="29.25" customHeight="1">
      <c r="B194" s="270" t="s">
        <v>186</v>
      </c>
      <c r="C194" s="150"/>
      <c r="D194" s="150"/>
      <c r="E194" s="150"/>
      <c r="F194" s="150"/>
      <c r="G194" s="150"/>
      <c r="H194" s="187"/>
      <c r="I194" s="187"/>
      <c r="J194" s="150"/>
      <c r="K194" s="270"/>
      <c r="L194" s="150"/>
    </row>
    <row r="195" spans="2:12" ht="28.5">
      <c r="B195" s="240">
        <v>80161501</v>
      </c>
      <c r="C195" s="234" t="s">
        <v>439</v>
      </c>
      <c r="D195" s="235">
        <v>43108</v>
      </c>
      <c r="E195" s="234" t="s">
        <v>144</v>
      </c>
      <c r="F195" s="234" t="s">
        <v>182</v>
      </c>
      <c r="G195" s="234" t="s">
        <v>36</v>
      </c>
      <c r="H195" s="186">
        <v>30836502</v>
      </c>
      <c r="I195" s="186">
        <v>30836502</v>
      </c>
      <c r="J195" s="241" t="s">
        <v>29</v>
      </c>
      <c r="K195" s="240" t="s">
        <v>30</v>
      </c>
      <c r="L195" s="234" t="s">
        <v>183</v>
      </c>
    </row>
    <row r="196" spans="2:12" ht="28.5">
      <c r="B196" s="240">
        <v>80161501</v>
      </c>
      <c r="C196" s="234" t="s">
        <v>439</v>
      </c>
      <c r="D196" s="235">
        <v>43108</v>
      </c>
      <c r="E196" s="234" t="s">
        <v>144</v>
      </c>
      <c r="F196" s="234" t="s">
        <v>182</v>
      </c>
      <c r="G196" s="234" t="s">
        <v>36</v>
      </c>
      <c r="H196" s="186">
        <v>30836502</v>
      </c>
      <c r="I196" s="186">
        <v>30836502</v>
      </c>
      <c r="J196" s="241" t="s">
        <v>29</v>
      </c>
      <c r="K196" s="240" t="s">
        <v>30</v>
      </c>
      <c r="L196" s="234" t="s">
        <v>183</v>
      </c>
    </row>
    <row r="197" spans="2:12" s="147" customFormat="1" ht="32.25" customHeight="1">
      <c r="B197" s="297" t="s">
        <v>187</v>
      </c>
      <c r="C197" s="297"/>
      <c r="D197" s="150"/>
      <c r="E197" s="150"/>
      <c r="F197" s="150"/>
      <c r="G197" s="150"/>
      <c r="H197" s="187"/>
      <c r="I197" s="187"/>
      <c r="J197" s="150"/>
      <c r="K197" s="270"/>
      <c r="L197" s="150"/>
    </row>
    <row r="198" spans="2:12" ht="42.75">
      <c r="B198" s="250">
        <v>80111600</v>
      </c>
      <c r="C198" s="250" t="s">
        <v>188</v>
      </c>
      <c r="D198" s="176">
        <v>43115</v>
      </c>
      <c r="E198" s="250" t="s">
        <v>144</v>
      </c>
      <c r="F198" s="250" t="s">
        <v>27</v>
      </c>
      <c r="G198" s="250" t="s">
        <v>36</v>
      </c>
      <c r="H198" s="230">
        <v>30836502</v>
      </c>
      <c r="I198" s="230">
        <v>30836502</v>
      </c>
      <c r="J198" s="241" t="s">
        <v>29</v>
      </c>
      <c r="K198" s="240" t="s">
        <v>30</v>
      </c>
      <c r="L198" s="250" t="s">
        <v>189</v>
      </c>
    </row>
    <row r="199" spans="2:12" ht="42.75">
      <c r="B199" s="250">
        <v>80111600</v>
      </c>
      <c r="C199" s="250" t="s">
        <v>190</v>
      </c>
      <c r="D199" s="176">
        <v>43115</v>
      </c>
      <c r="E199" s="250" t="s">
        <v>35</v>
      </c>
      <c r="F199" s="250" t="s">
        <v>27</v>
      </c>
      <c r="G199" s="250" t="s">
        <v>36</v>
      </c>
      <c r="H199" s="230">
        <v>29498785</v>
      </c>
      <c r="I199" s="230">
        <v>29498785</v>
      </c>
      <c r="J199" s="241" t="s">
        <v>29</v>
      </c>
      <c r="K199" s="240" t="s">
        <v>30</v>
      </c>
      <c r="L199" s="250" t="s">
        <v>189</v>
      </c>
    </row>
    <row r="200" spans="2:12" ht="42.75">
      <c r="B200" s="250">
        <v>80111600</v>
      </c>
      <c r="C200" s="250" t="s">
        <v>192</v>
      </c>
      <c r="D200" s="176">
        <v>43115</v>
      </c>
      <c r="E200" s="250" t="s">
        <v>144</v>
      </c>
      <c r="F200" s="250" t="s">
        <v>27</v>
      </c>
      <c r="G200" s="250" t="s">
        <v>36</v>
      </c>
      <c r="H200" s="230">
        <v>30836502</v>
      </c>
      <c r="I200" s="230">
        <v>30836502</v>
      </c>
      <c r="J200" s="241" t="s">
        <v>29</v>
      </c>
      <c r="K200" s="240" t="s">
        <v>30</v>
      </c>
      <c r="L200" s="250" t="s">
        <v>189</v>
      </c>
    </row>
    <row r="201" spans="2:12" ht="42.75">
      <c r="B201" s="250">
        <v>80111600</v>
      </c>
      <c r="C201" s="249" t="s">
        <v>193</v>
      </c>
      <c r="D201" s="176">
        <v>43115</v>
      </c>
      <c r="E201" s="250" t="s">
        <v>144</v>
      </c>
      <c r="F201" s="250" t="s">
        <v>27</v>
      </c>
      <c r="G201" s="250" t="s">
        <v>36</v>
      </c>
      <c r="H201" s="230">
        <v>30836502</v>
      </c>
      <c r="I201" s="230">
        <v>30836502</v>
      </c>
      <c r="J201" s="241" t="s">
        <v>29</v>
      </c>
      <c r="K201" s="240" t="s">
        <v>30</v>
      </c>
      <c r="L201" s="250" t="s">
        <v>189</v>
      </c>
    </row>
    <row r="202" spans="2:12" ht="42.75">
      <c r="B202" s="250">
        <v>80111600</v>
      </c>
      <c r="C202" s="250" t="s">
        <v>194</v>
      </c>
      <c r="D202" s="176">
        <v>43115</v>
      </c>
      <c r="E202" s="250" t="s">
        <v>35</v>
      </c>
      <c r="F202" s="250" t="s">
        <v>27</v>
      </c>
      <c r="G202" s="250" t="s">
        <v>36</v>
      </c>
      <c r="H202" s="230">
        <v>29498785</v>
      </c>
      <c r="I202" s="230">
        <v>29498785</v>
      </c>
      <c r="J202" s="241" t="s">
        <v>29</v>
      </c>
      <c r="K202" s="240" t="s">
        <v>30</v>
      </c>
      <c r="L202" s="250" t="s">
        <v>189</v>
      </c>
    </row>
    <row r="203" spans="2:12" ht="42.75">
      <c r="B203" s="250">
        <v>80111600</v>
      </c>
      <c r="C203" s="249" t="s">
        <v>195</v>
      </c>
      <c r="D203" s="176">
        <v>43115</v>
      </c>
      <c r="E203" s="250" t="s">
        <v>144</v>
      </c>
      <c r="F203" s="250" t="s">
        <v>27</v>
      </c>
      <c r="G203" s="250" t="s">
        <v>36</v>
      </c>
      <c r="H203" s="230">
        <v>30836502</v>
      </c>
      <c r="I203" s="230">
        <v>30836502</v>
      </c>
      <c r="J203" s="241" t="s">
        <v>29</v>
      </c>
      <c r="K203" s="240" t="s">
        <v>30</v>
      </c>
      <c r="L203" s="250" t="s">
        <v>189</v>
      </c>
    </row>
    <row r="204" spans="2:12" ht="42.75">
      <c r="B204" s="250">
        <v>80111600</v>
      </c>
      <c r="C204" s="250" t="s">
        <v>196</v>
      </c>
      <c r="D204" s="176">
        <v>43115</v>
      </c>
      <c r="E204" s="250" t="s">
        <v>144</v>
      </c>
      <c r="F204" s="250" t="s">
        <v>27</v>
      </c>
      <c r="G204" s="250" t="s">
        <v>36</v>
      </c>
      <c r="H204" s="230">
        <v>15418245</v>
      </c>
      <c r="I204" s="230">
        <v>15418245</v>
      </c>
      <c r="J204" s="241" t="s">
        <v>29</v>
      </c>
      <c r="K204" s="240" t="s">
        <v>30</v>
      </c>
      <c r="L204" s="250" t="s">
        <v>189</v>
      </c>
    </row>
    <row r="205" spans="2:12" ht="57">
      <c r="B205" s="250">
        <v>80111600</v>
      </c>
      <c r="C205" s="250" t="s">
        <v>355</v>
      </c>
      <c r="D205" s="176">
        <v>43115</v>
      </c>
      <c r="E205" s="250" t="s">
        <v>44</v>
      </c>
      <c r="F205" s="250" t="s">
        <v>27</v>
      </c>
      <c r="G205" s="250" t="s">
        <v>36</v>
      </c>
      <c r="H205" s="230">
        <v>8044302</v>
      </c>
      <c r="I205" s="230">
        <v>8044302</v>
      </c>
      <c r="J205" s="241" t="s">
        <v>29</v>
      </c>
      <c r="K205" s="240" t="s">
        <v>30</v>
      </c>
      <c r="L205" s="250" t="s">
        <v>189</v>
      </c>
    </row>
    <row r="206" spans="2:12" ht="42.75">
      <c r="B206" s="250">
        <v>80111600</v>
      </c>
      <c r="C206" s="249" t="s">
        <v>334</v>
      </c>
      <c r="D206" s="176">
        <v>43115</v>
      </c>
      <c r="E206" s="250" t="s">
        <v>144</v>
      </c>
      <c r="F206" s="250" t="s">
        <v>27</v>
      </c>
      <c r="G206" s="250" t="s">
        <v>36</v>
      </c>
      <c r="H206" s="230">
        <v>18653184</v>
      </c>
      <c r="I206" s="230">
        <v>18653184</v>
      </c>
      <c r="J206" s="241" t="s">
        <v>29</v>
      </c>
      <c r="K206" s="240" t="s">
        <v>30</v>
      </c>
      <c r="L206" s="250" t="s">
        <v>189</v>
      </c>
    </row>
    <row r="207" spans="2:12" ht="42.75">
      <c r="B207" s="250">
        <v>80111600</v>
      </c>
      <c r="C207" s="250" t="s">
        <v>335</v>
      </c>
      <c r="D207" s="176">
        <v>43115</v>
      </c>
      <c r="E207" s="250" t="s">
        <v>144</v>
      </c>
      <c r="F207" s="250" t="s">
        <v>27</v>
      </c>
      <c r="G207" s="250" t="s">
        <v>36</v>
      </c>
      <c r="H207" s="230">
        <v>18653184</v>
      </c>
      <c r="I207" s="230">
        <v>18653184</v>
      </c>
      <c r="J207" s="241" t="s">
        <v>29</v>
      </c>
      <c r="K207" s="240" t="s">
        <v>30</v>
      </c>
      <c r="L207" s="250" t="s">
        <v>189</v>
      </c>
    </row>
    <row r="208" spans="2:12" ht="42.75">
      <c r="B208" s="250">
        <v>80111600</v>
      </c>
      <c r="C208" s="250" t="s">
        <v>336</v>
      </c>
      <c r="D208" s="176">
        <v>43115</v>
      </c>
      <c r="E208" s="250" t="s">
        <v>35</v>
      </c>
      <c r="F208" s="250" t="s">
        <v>27</v>
      </c>
      <c r="G208" s="250" t="s">
        <v>36</v>
      </c>
      <c r="H208" s="230">
        <v>17842176</v>
      </c>
      <c r="I208" s="230">
        <v>17842176</v>
      </c>
      <c r="J208" s="241" t="s">
        <v>29</v>
      </c>
      <c r="K208" s="240" t="s">
        <v>30</v>
      </c>
      <c r="L208" s="250" t="s">
        <v>189</v>
      </c>
    </row>
    <row r="209" spans="2:12" ht="168" customHeight="1">
      <c r="B209" s="280" t="s">
        <v>131</v>
      </c>
      <c r="C209" s="250" t="s">
        <v>451</v>
      </c>
      <c r="D209" s="231">
        <v>43276</v>
      </c>
      <c r="E209" s="250" t="s">
        <v>44</v>
      </c>
      <c r="F209" s="250" t="s">
        <v>41</v>
      </c>
      <c r="G209" s="250" t="s">
        <v>36</v>
      </c>
      <c r="H209" s="230">
        <v>254700000</v>
      </c>
      <c r="I209" s="230">
        <v>254700000</v>
      </c>
      <c r="J209" s="241" t="s">
        <v>29</v>
      </c>
      <c r="K209" s="240" t="s">
        <v>30</v>
      </c>
      <c r="L209" s="250" t="s">
        <v>189</v>
      </c>
    </row>
    <row r="210" spans="2:12" ht="171">
      <c r="B210" s="280" t="s">
        <v>197</v>
      </c>
      <c r="C210" s="250" t="s">
        <v>452</v>
      </c>
      <c r="D210" s="231">
        <v>43276</v>
      </c>
      <c r="E210" s="250" t="s">
        <v>44</v>
      </c>
      <c r="F210" s="250" t="s">
        <v>338</v>
      </c>
      <c r="G210" s="250" t="s">
        <v>36</v>
      </c>
      <c r="H210" s="230">
        <v>15100000</v>
      </c>
      <c r="I210" s="230">
        <v>15100000</v>
      </c>
      <c r="J210" s="241" t="s">
        <v>29</v>
      </c>
      <c r="K210" s="240" t="s">
        <v>30</v>
      </c>
      <c r="L210" s="250" t="s">
        <v>189</v>
      </c>
    </row>
    <row r="211" spans="2:12" s="50" customFormat="1" ht="85.5">
      <c r="B211" s="281" t="s">
        <v>198</v>
      </c>
      <c r="C211" s="246" t="s">
        <v>459</v>
      </c>
      <c r="D211" s="177">
        <v>43374</v>
      </c>
      <c r="E211" s="61" t="s">
        <v>115</v>
      </c>
      <c r="F211" s="226" t="s">
        <v>76</v>
      </c>
      <c r="G211" s="246" t="s">
        <v>36</v>
      </c>
      <c r="H211" s="273">
        <v>15100000</v>
      </c>
      <c r="I211" s="273">
        <v>15100000</v>
      </c>
      <c r="J211" s="226" t="s">
        <v>29</v>
      </c>
      <c r="K211" s="246" t="s">
        <v>30</v>
      </c>
      <c r="L211" s="246" t="s">
        <v>189</v>
      </c>
    </row>
    <row r="212" spans="2:12" s="50" customFormat="1" ht="42.75">
      <c r="B212" s="281" t="s">
        <v>199</v>
      </c>
      <c r="C212" s="246" t="s">
        <v>337</v>
      </c>
      <c r="D212" s="232">
        <v>43301</v>
      </c>
      <c r="E212" s="246" t="s">
        <v>110</v>
      </c>
      <c r="F212" s="246" t="s">
        <v>338</v>
      </c>
      <c r="G212" s="246" t="s">
        <v>36</v>
      </c>
      <c r="H212" s="273">
        <v>26000000</v>
      </c>
      <c r="I212" s="273">
        <v>26000000</v>
      </c>
      <c r="J212" s="226" t="s">
        <v>29</v>
      </c>
      <c r="K212" s="246" t="s">
        <v>30</v>
      </c>
      <c r="L212" s="246" t="s">
        <v>189</v>
      </c>
    </row>
    <row r="213" spans="2:12" s="50" customFormat="1" ht="42.75">
      <c r="B213" s="281" t="s">
        <v>198</v>
      </c>
      <c r="C213" s="246" t="s">
        <v>425</v>
      </c>
      <c r="D213" s="232">
        <v>43327</v>
      </c>
      <c r="E213" s="246" t="s">
        <v>114</v>
      </c>
      <c r="F213" s="246" t="s">
        <v>338</v>
      </c>
      <c r="G213" s="246" t="s">
        <v>36</v>
      </c>
      <c r="H213" s="273">
        <v>4000000</v>
      </c>
      <c r="I213" s="273">
        <v>4000000</v>
      </c>
      <c r="J213" s="226" t="s">
        <v>29</v>
      </c>
      <c r="K213" s="246" t="s">
        <v>30</v>
      </c>
      <c r="L213" s="246" t="s">
        <v>189</v>
      </c>
    </row>
    <row r="214" spans="2:12" ht="72">
      <c r="B214" s="282" t="s">
        <v>200</v>
      </c>
      <c r="C214" s="229" t="s">
        <v>453</v>
      </c>
      <c r="D214" s="177">
        <v>43373</v>
      </c>
      <c r="E214" s="246" t="s">
        <v>114</v>
      </c>
      <c r="F214" s="246" t="s">
        <v>27</v>
      </c>
      <c r="G214" s="246" t="s">
        <v>36</v>
      </c>
      <c r="H214" s="273">
        <v>43822458</v>
      </c>
      <c r="I214" s="273">
        <v>43822458</v>
      </c>
      <c r="J214" s="226" t="s">
        <v>29</v>
      </c>
      <c r="K214" s="246" t="s">
        <v>30</v>
      </c>
      <c r="L214" s="229" t="s">
        <v>189</v>
      </c>
    </row>
    <row r="215" spans="2:12" ht="72.75">
      <c r="B215" s="281" t="s">
        <v>200</v>
      </c>
      <c r="C215" s="61" t="s">
        <v>454</v>
      </c>
      <c r="D215" s="177">
        <v>43358</v>
      </c>
      <c r="E215" s="246" t="s">
        <v>114</v>
      </c>
      <c r="F215" s="61" t="s">
        <v>76</v>
      </c>
      <c r="G215" s="61" t="s">
        <v>36</v>
      </c>
      <c r="H215" s="179">
        <v>100000000</v>
      </c>
      <c r="I215" s="179">
        <v>100000000</v>
      </c>
      <c r="J215" s="60" t="s">
        <v>29</v>
      </c>
      <c r="K215" s="58" t="s">
        <v>30</v>
      </c>
      <c r="L215" s="61" t="s">
        <v>189</v>
      </c>
    </row>
    <row r="216" spans="2:12" ht="57">
      <c r="B216" s="281" t="s">
        <v>201</v>
      </c>
      <c r="C216" s="61" t="s">
        <v>455</v>
      </c>
      <c r="D216" s="177">
        <v>43373</v>
      </c>
      <c r="E216" s="61" t="s">
        <v>115</v>
      </c>
      <c r="F216" s="61" t="s">
        <v>76</v>
      </c>
      <c r="G216" s="61" t="s">
        <v>36</v>
      </c>
      <c r="H216" s="62">
        <v>130000000</v>
      </c>
      <c r="I216" s="62">
        <v>130000000</v>
      </c>
      <c r="J216" s="60" t="s">
        <v>29</v>
      </c>
      <c r="K216" s="58" t="s">
        <v>30</v>
      </c>
      <c r="L216" s="61" t="s">
        <v>189</v>
      </c>
    </row>
    <row r="217" spans="2:12" s="147" customFormat="1" ht="32.25" customHeight="1">
      <c r="B217" s="281" t="s">
        <v>202</v>
      </c>
      <c r="C217" s="61" t="s">
        <v>456</v>
      </c>
      <c r="D217" s="177">
        <v>43358</v>
      </c>
      <c r="E217" s="246" t="s">
        <v>114</v>
      </c>
      <c r="F217" s="61" t="s">
        <v>71</v>
      </c>
      <c r="G217" s="61" t="s">
        <v>36</v>
      </c>
      <c r="H217" s="62">
        <v>20000000</v>
      </c>
      <c r="I217" s="62">
        <v>20000000</v>
      </c>
      <c r="J217" s="60" t="s">
        <v>29</v>
      </c>
      <c r="K217" s="58" t="s">
        <v>30</v>
      </c>
      <c r="L217" s="61" t="s">
        <v>189</v>
      </c>
    </row>
    <row r="218" spans="2:12" ht="30" customHeight="1">
      <c r="B218" s="154"/>
      <c r="C218" s="150" t="s">
        <v>205</v>
      </c>
      <c r="D218" s="151"/>
      <c r="E218" s="151"/>
      <c r="F218" s="151"/>
      <c r="G218" s="154"/>
      <c r="H218" s="185"/>
      <c r="I218" s="185"/>
      <c r="J218" s="155" t="s">
        <v>29</v>
      </c>
      <c r="K218" s="154" t="s">
        <v>30</v>
      </c>
      <c r="L218" s="151"/>
    </row>
    <row r="219" spans="2:12" s="147" customFormat="1" ht="27.75" customHeight="1">
      <c r="B219" s="240">
        <v>80111620</v>
      </c>
      <c r="C219" s="234" t="s">
        <v>206</v>
      </c>
      <c r="D219" s="235">
        <v>43108</v>
      </c>
      <c r="E219" s="234" t="s">
        <v>144</v>
      </c>
      <c r="F219" s="234" t="s">
        <v>78</v>
      </c>
      <c r="G219" s="240" t="s">
        <v>36</v>
      </c>
      <c r="H219" s="236">
        <v>101760475</v>
      </c>
      <c r="I219" s="236">
        <v>101760475</v>
      </c>
      <c r="J219" s="241" t="s">
        <v>29</v>
      </c>
      <c r="K219" s="240" t="s">
        <v>30</v>
      </c>
      <c r="L219" s="234" t="s">
        <v>339</v>
      </c>
    </row>
    <row r="220" spans="2:12" ht="32.25" customHeight="1">
      <c r="B220" s="297" t="s">
        <v>207</v>
      </c>
      <c r="C220" s="297"/>
      <c r="D220" s="151"/>
      <c r="E220" s="151"/>
      <c r="F220" s="151"/>
      <c r="G220" s="151"/>
      <c r="H220" s="185"/>
      <c r="I220" s="185"/>
      <c r="J220" s="151"/>
      <c r="K220" s="154"/>
      <c r="L220" s="151"/>
    </row>
    <row r="221" spans="2:12" ht="42.75">
      <c r="B221" s="61">
        <v>80161501</v>
      </c>
      <c r="C221" s="137" t="s">
        <v>441</v>
      </c>
      <c r="D221" s="59">
        <v>43115</v>
      </c>
      <c r="E221" s="58" t="s">
        <v>35</v>
      </c>
      <c r="F221" s="137" t="s">
        <v>27</v>
      </c>
      <c r="G221" s="137" t="s">
        <v>36</v>
      </c>
      <c r="H221" s="179">
        <v>28912785</v>
      </c>
      <c r="I221" s="179">
        <f>H221</f>
        <v>28912785</v>
      </c>
      <c r="J221" s="60" t="s">
        <v>29</v>
      </c>
      <c r="K221" s="58" t="s">
        <v>30</v>
      </c>
      <c r="L221" s="137" t="s">
        <v>208</v>
      </c>
    </row>
    <row r="222" spans="2:12" ht="42.75">
      <c r="B222" s="58">
        <v>80161501</v>
      </c>
      <c r="C222" s="137" t="s">
        <v>442</v>
      </c>
      <c r="D222" s="59">
        <v>43115</v>
      </c>
      <c r="E222" s="58" t="s">
        <v>35</v>
      </c>
      <c r="F222" s="137" t="s">
        <v>27</v>
      </c>
      <c r="G222" s="137" t="s">
        <v>36</v>
      </c>
      <c r="H222" s="179">
        <v>29495785</v>
      </c>
      <c r="I222" s="179">
        <f>H222</f>
        <v>29495785</v>
      </c>
      <c r="J222" s="60" t="s">
        <v>29</v>
      </c>
      <c r="K222" s="58" t="s">
        <v>30</v>
      </c>
      <c r="L222" s="137" t="s">
        <v>208</v>
      </c>
    </row>
    <row r="223" spans="2:12" s="147" customFormat="1" ht="37.5" customHeight="1">
      <c r="B223" s="58">
        <v>80161501</v>
      </c>
      <c r="C223" s="137" t="s">
        <v>443</v>
      </c>
      <c r="D223" s="59">
        <v>43115</v>
      </c>
      <c r="E223" s="58" t="s">
        <v>209</v>
      </c>
      <c r="F223" s="137" t="s">
        <v>27</v>
      </c>
      <c r="G223" s="137" t="s">
        <v>36</v>
      </c>
      <c r="H223" s="179">
        <v>37730000</v>
      </c>
      <c r="I223" s="179">
        <f>H223</f>
        <v>37730000</v>
      </c>
      <c r="J223" s="60" t="s">
        <v>29</v>
      </c>
      <c r="K223" s="58" t="s">
        <v>30</v>
      </c>
      <c r="L223" s="137" t="s">
        <v>208</v>
      </c>
    </row>
    <row r="224" spans="2:12" ht="35.25" customHeight="1">
      <c r="B224" s="270" t="s">
        <v>210</v>
      </c>
      <c r="C224" s="150"/>
      <c r="D224" s="156"/>
      <c r="E224" s="150"/>
      <c r="F224" s="157"/>
      <c r="G224" s="270"/>
      <c r="H224" s="187"/>
      <c r="I224" s="187"/>
      <c r="J224" s="158"/>
      <c r="K224" s="270"/>
      <c r="L224" s="150"/>
    </row>
    <row r="225" spans="2:12" s="147" customFormat="1" ht="28.5">
      <c r="B225" s="240">
        <v>80111620</v>
      </c>
      <c r="C225" s="234" t="s">
        <v>212</v>
      </c>
      <c r="D225" s="235">
        <v>43115</v>
      </c>
      <c r="E225" s="234" t="s">
        <v>144</v>
      </c>
      <c r="F225" s="234" t="s">
        <v>27</v>
      </c>
      <c r="G225" s="234" t="s">
        <v>36</v>
      </c>
      <c r="H225" s="236">
        <v>33920158</v>
      </c>
      <c r="I225" s="236">
        <v>33920158</v>
      </c>
      <c r="J225" s="241" t="s">
        <v>29</v>
      </c>
      <c r="K225" s="240" t="s">
        <v>30</v>
      </c>
      <c r="L225" s="234" t="s">
        <v>211</v>
      </c>
    </row>
    <row r="226" spans="2:12" ht="30">
      <c r="B226" s="270" t="s">
        <v>213</v>
      </c>
      <c r="C226" s="150"/>
      <c r="D226" s="159"/>
      <c r="E226" s="150"/>
      <c r="F226" s="150"/>
      <c r="G226" s="150"/>
      <c r="H226" s="187"/>
      <c r="I226" s="187"/>
      <c r="J226" s="150"/>
      <c r="K226" s="270"/>
      <c r="L226" s="150"/>
    </row>
    <row r="227" spans="2:12" s="147" customFormat="1" ht="30.75" customHeight="1">
      <c r="B227" s="240">
        <v>80111620</v>
      </c>
      <c r="C227" s="234" t="s">
        <v>214</v>
      </c>
      <c r="D227" s="235">
        <v>43115</v>
      </c>
      <c r="E227" s="234" t="s">
        <v>144</v>
      </c>
      <c r="F227" s="234" t="s">
        <v>27</v>
      </c>
      <c r="G227" s="234" t="s">
        <v>36</v>
      </c>
      <c r="H227" s="236">
        <v>30836502</v>
      </c>
      <c r="I227" s="236">
        <v>30836502</v>
      </c>
      <c r="J227" s="241" t="s">
        <v>29</v>
      </c>
      <c r="K227" s="240" t="s">
        <v>30</v>
      </c>
      <c r="L227" s="234" t="s">
        <v>215</v>
      </c>
    </row>
    <row r="228" spans="2:12" ht="29.25" customHeight="1">
      <c r="B228" s="297" t="s">
        <v>216</v>
      </c>
      <c r="C228" s="297"/>
      <c r="D228" s="159"/>
      <c r="E228" s="150"/>
      <c r="F228" s="150"/>
      <c r="G228" s="150"/>
      <c r="H228" s="187"/>
      <c r="I228" s="187"/>
      <c r="J228" s="150"/>
      <c r="K228" s="270"/>
      <c r="L228" s="150"/>
    </row>
    <row r="229" spans="2:12" ht="42.75">
      <c r="B229" s="240">
        <v>80111620</v>
      </c>
      <c r="C229" s="234" t="s">
        <v>444</v>
      </c>
      <c r="D229" s="235">
        <v>43115</v>
      </c>
      <c r="E229" s="240" t="s">
        <v>144</v>
      </c>
      <c r="F229" s="234" t="s">
        <v>27</v>
      </c>
      <c r="G229" s="234" t="s">
        <v>36</v>
      </c>
      <c r="H229" s="236">
        <v>30836502</v>
      </c>
      <c r="I229" s="236">
        <f>H229</f>
        <v>30836502</v>
      </c>
      <c r="J229" s="241" t="s">
        <v>29</v>
      </c>
      <c r="K229" s="240" t="s">
        <v>30</v>
      </c>
      <c r="L229" s="234" t="s">
        <v>208</v>
      </c>
    </row>
    <row r="230" spans="2:12" ht="42.75">
      <c r="B230" s="240">
        <v>80161501</v>
      </c>
      <c r="C230" s="234" t="s">
        <v>445</v>
      </c>
      <c r="D230" s="235">
        <v>43115</v>
      </c>
      <c r="E230" s="240" t="s">
        <v>144</v>
      </c>
      <c r="F230" s="234" t="s">
        <v>27</v>
      </c>
      <c r="G230" s="234" t="s">
        <v>36</v>
      </c>
      <c r="H230" s="236">
        <v>39445000</v>
      </c>
      <c r="I230" s="236">
        <f>H230</f>
        <v>39445000</v>
      </c>
      <c r="J230" s="241" t="s">
        <v>29</v>
      </c>
      <c r="K230" s="240" t="s">
        <v>30</v>
      </c>
      <c r="L230" s="234" t="s">
        <v>208</v>
      </c>
    </row>
    <row r="231" spans="2:12" s="147" customFormat="1" ht="29.25" customHeight="1">
      <c r="B231" s="240">
        <v>80161501</v>
      </c>
      <c r="C231" s="234" t="s">
        <v>217</v>
      </c>
      <c r="D231" s="235">
        <v>43115</v>
      </c>
      <c r="E231" s="240" t="s">
        <v>144</v>
      </c>
      <c r="F231" s="234" t="s">
        <v>27</v>
      </c>
      <c r="G231" s="234" t="s">
        <v>36</v>
      </c>
      <c r="H231" s="236">
        <v>39445000</v>
      </c>
      <c r="I231" s="236">
        <f>H231</f>
        <v>39445000</v>
      </c>
      <c r="J231" s="241" t="s">
        <v>29</v>
      </c>
      <c r="K231" s="240" t="s">
        <v>30</v>
      </c>
      <c r="L231" s="234" t="s">
        <v>208</v>
      </c>
    </row>
    <row r="232" spans="2:12" ht="32.25" customHeight="1">
      <c r="B232" s="297" t="s">
        <v>218</v>
      </c>
      <c r="C232" s="297"/>
      <c r="D232" s="151"/>
      <c r="E232" s="151"/>
      <c r="F232" s="151"/>
      <c r="G232" s="151"/>
      <c r="H232" s="185"/>
      <c r="I232" s="185"/>
      <c r="J232" s="151"/>
      <c r="K232" s="154"/>
      <c r="L232" s="151"/>
    </row>
    <row r="233" spans="2:12" s="147" customFormat="1" ht="27" customHeight="1">
      <c r="B233" s="240">
        <v>85111600</v>
      </c>
      <c r="C233" s="234" t="s">
        <v>219</v>
      </c>
      <c r="D233" s="235">
        <v>43115</v>
      </c>
      <c r="E233" s="234" t="s">
        <v>75</v>
      </c>
      <c r="F233" s="234" t="s">
        <v>220</v>
      </c>
      <c r="G233" s="234" t="s">
        <v>36</v>
      </c>
      <c r="H233" s="236">
        <v>92509507</v>
      </c>
      <c r="I233" s="236">
        <v>92509507</v>
      </c>
      <c r="J233" s="241" t="s">
        <v>29</v>
      </c>
      <c r="K233" s="240" t="s">
        <v>30</v>
      </c>
      <c r="L233" s="234" t="s">
        <v>221</v>
      </c>
    </row>
    <row r="234" spans="2:12" ht="32.25" customHeight="1">
      <c r="B234" s="270" t="s">
        <v>222</v>
      </c>
      <c r="C234" s="150"/>
      <c r="D234" s="150"/>
      <c r="E234" s="150"/>
      <c r="F234" s="150"/>
      <c r="G234" s="150"/>
      <c r="H234" s="187"/>
      <c r="I234" s="187"/>
      <c r="J234" s="150"/>
      <c r="K234" s="270"/>
      <c r="L234" s="150"/>
    </row>
    <row r="235" spans="2:12" s="84" customFormat="1" ht="42.75">
      <c r="B235" s="250">
        <v>80111600</v>
      </c>
      <c r="C235" s="250" t="s">
        <v>223</v>
      </c>
      <c r="D235" s="231">
        <v>43101</v>
      </c>
      <c r="E235" s="250" t="s">
        <v>35</v>
      </c>
      <c r="F235" s="250" t="s">
        <v>27</v>
      </c>
      <c r="G235" s="61" t="s">
        <v>36</v>
      </c>
      <c r="H235" s="190">
        <v>100285702</v>
      </c>
      <c r="I235" s="190">
        <v>100285702</v>
      </c>
      <c r="J235" s="241" t="s">
        <v>29</v>
      </c>
      <c r="K235" s="240" t="s">
        <v>30</v>
      </c>
      <c r="L235" s="139" t="s">
        <v>224</v>
      </c>
    </row>
    <row r="236" spans="2:12" s="147" customFormat="1" ht="27.75" customHeight="1">
      <c r="B236" s="281">
        <v>72151500</v>
      </c>
      <c r="C236" s="281" t="s">
        <v>225</v>
      </c>
      <c r="D236" s="292">
        <v>43373</v>
      </c>
      <c r="E236" s="281" t="s">
        <v>115</v>
      </c>
      <c r="F236" s="281" t="s">
        <v>27</v>
      </c>
      <c r="G236" s="281" t="s">
        <v>36</v>
      </c>
      <c r="H236" s="293">
        <v>60000</v>
      </c>
      <c r="I236" s="293">
        <v>60000</v>
      </c>
      <c r="J236" s="294" t="s">
        <v>29</v>
      </c>
      <c r="K236" s="281" t="s">
        <v>30</v>
      </c>
      <c r="L236" s="295" t="s">
        <v>224</v>
      </c>
    </row>
    <row r="237" spans="2:12" ht="33.75" customHeight="1">
      <c r="B237" s="297" t="s">
        <v>226</v>
      </c>
      <c r="C237" s="297"/>
      <c r="D237" s="150"/>
      <c r="E237" s="150"/>
      <c r="F237" s="150"/>
      <c r="G237" s="150"/>
      <c r="H237" s="187"/>
      <c r="I237" s="187"/>
      <c r="J237" s="150"/>
      <c r="K237" s="270"/>
      <c r="L237" s="150"/>
    </row>
    <row r="238" spans="2:12" ht="71.25">
      <c r="B238" s="279">
        <v>851015</v>
      </c>
      <c r="C238" s="234" t="s">
        <v>227</v>
      </c>
      <c r="D238" s="235">
        <v>43277</v>
      </c>
      <c r="E238" s="234" t="s">
        <v>44</v>
      </c>
      <c r="F238" s="234" t="s">
        <v>27</v>
      </c>
      <c r="G238" s="234" t="s">
        <v>36</v>
      </c>
      <c r="H238" s="238">
        <v>115000000</v>
      </c>
      <c r="I238" s="236">
        <v>115000000</v>
      </c>
      <c r="J238" s="241" t="s">
        <v>29</v>
      </c>
      <c r="K238" s="240" t="s">
        <v>30</v>
      </c>
      <c r="L238" s="234" t="s">
        <v>228</v>
      </c>
    </row>
    <row r="239" spans="2:12" ht="90" customHeight="1">
      <c r="B239" s="279">
        <v>851015</v>
      </c>
      <c r="C239" s="234" t="s">
        <v>229</v>
      </c>
      <c r="D239" s="235">
        <v>43115</v>
      </c>
      <c r="E239" s="234" t="s">
        <v>35</v>
      </c>
      <c r="F239" s="234" t="s">
        <v>27</v>
      </c>
      <c r="G239" s="234" t="s">
        <v>36</v>
      </c>
      <c r="H239" s="236">
        <v>145000000</v>
      </c>
      <c r="I239" s="236">
        <f>+H239</f>
        <v>145000000</v>
      </c>
      <c r="J239" s="241" t="s">
        <v>29</v>
      </c>
      <c r="K239" s="240" t="s">
        <v>30</v>
      </c>
      <c r="L239" s="234" t="s">
        <v>230</v>
      </c>
    </row>
    <row r="240" spans="2:12" ht="90" customHeight="1">
      <c r="B240" s="279">
        <v>80111701</v>
      </c>
      <c r="C240" s="234" t="s">
        <v>360</v>
      </c>
      <c r="D240" s="235">
        <v>43115</v>
      </c>
      <c r="E240" s="234" t="s">
        <v>35</v>
      </c>
      <c r="F240" s="234" t="s">
        <v>27</v>
      </c>
      <c r="G240" s="234" t="s">
        <v>36</v>
      </c>
      <c r="H240" s="236">
        <v>29495785</v>
      </c>
      <c r="I240" s="236">
        <v>29495785</v>
      </c>
      <c r="J240" s="241" t="s">
        <v>29</v>
      </c>
      <c r="K240" s="240" t="s">
        <v>30</v>
      </c>
      <c r="L240" s="234" t="s">
        <v>119</v>
      </c>
    </row>
    <row r="241" spans="2:12" ht="90" customHeight="1">
      <c r="B241" s="279">
        <v>80111701</v>
      </c>
      <c r="C241" s="234" t="s">
        <v>361</v>
      </c>
      <c r="D241" s="235">
        <v>43115</v>
      </c>
      <c r="E241" s="234" t="s">
        <v>35</v>
      </c>
      <c r="F241" s="234" t="s">
        <v>27</v>
      </c>
      <c r="G241" s="234" t="s">
        <v>36</v>
      </c>
      <c r="H241" s="236">
        <v>29495785</v>
      </c>
      <c r="I241" s="236">
        <v>29495785</v>
      </c>
      <c r="J241" s="241" t="s">
        <v>29</v>
      </c>
      <c r="K241" s="240" t="s">
        <v>30</v>
      </c>
      <c r="L241" s="234" t="s">
        <v>119</v>
      </c>
    </row>
    <row r="242" spans="2:12" ht="85.5">
      <c r="B242" s="279">
        <v>80111701</v>
      </c>
      <c r="C242" s="234" t="s">
        <v>362</v>
      </c>
      <c r="D242" s="235">
        <v>43115</v>
      </c>
      <c r="E242" s="234" t="s">
        <v>35</v>
      </c>
      <c r="F242" s="234" t="s">
        <v>27</v>
      </c>
      <c r="G242" s="234" t="s">
        <v>36</v>
      </c>
      <c r="H242" s="236">
        <v>20647066</v>
      </c>
      <c r="I242" s="236">
        <v>20647066</v>
      </c>
      <c r="J242" s="241" t="s">
        <v>29</v>
      </c>
      <c r="K242" s="240" t="s">
        <v>30</v>
      </c>
      <c r="L242" s="234" t="s">
        <v>119</v>
      </c>
    </row>
    <row r="243" spans="2:12" ht="57">
      <c r="B243" s="279">
        <v>851015</v>
      </c>
      <c r="C243" s="234" t="s">
        <v>231</v>
      </c>
      <c r="D243" s="235">
        <v>43277</v>
      </c>
      <c r="E243" s="234" t="s">
        <v>44</v>
      </c>
      <c r="F243" s="234" t="s">
        <v>27</v>
      </c>
      <c r="G243" s="234" t="s">
        <v>36</v>
      </c>
      <c r="H243" s="179">
        <v>474993240</v>
      </c>
      <c r="I243" s="236">
        <v>474993240</v>
      </c>
      <c r="J243" s="241" t="s">
        <v>29</v>
      </c>
      <c r="K243" s="240" t="s">
        <v>30</v>
      </c>
      <c r="L243" s="234" t="s">
        <v>119</v>
      </c>
    </row>
    <row r="244" spans="2:12" ht="85.5">
      <c r="B244" s="279">
        <v>851015</v>
      </c>
      <c r="C244" s="234" t="s">
        <v>232</v>
      </c>
      <c r="D244" s="235">
        <v>43277</v>
      </c>
      <c r="E244" s="234" t="s">
        <v>44</v>
      </c>
      <c r="F244" s="234" t="s">
        <v>27</v>
      </c>
      <c r="G244" s="234" t="s">
        <v>36</v>
      </c>
      <c r="H244" s="236">
        <v>580049625</v>
      </c>
      <c r="I244" s="236">
        <v>580049625</v>
      </c>
      <c r="J244" s="241" t="s">
        <v>29</v>
      </c>
      <c r="K244" s="240" t="s">
        <v>30</v>
      </c>
      <c r="L244" s="234" t="s">
        <v>119</v>
      </c>
    </row>
    <row r="245" spans="2:12" ht="57">
      <c r="B245" s="279">
        <v>851015</v>
      </c>
      <c r="C245" s="234" t="s">
        <v>233</v>
      </c>
      <c r="D245" s="235">
        <v>43277</v>
      </c>
      <c r="E245" s="234" t="s">
        <v>44</v>
      </c>
      <c r="F245" s="234" t="s">
        <v>27</v>
      </c>
      <c r="G245" s="234" t="s">
        <v>36</v>
      </c>
      <c r="H245" s="236">
        <v>286323720</v>
      </c>
      <c r="I245" s="236">
        <v>286323720</v>
      </c>
      <c r="J245" s="241" t="s">
        <v>29</v>
      </c>
      <c r="K245" s="240" t="s">
        <v>30</v>
      </c>
      <c r="L245" s="234" t="s">
        <v>228</v>
      </c>
    </row>
    <row r="246" spans="2:12" ht="85.5">
      <c r="B246" s="279">
        <v>851015</v>
      </c>
      <c r="C246" s="234" t="s">
        <v>234</v>
      </c>
      <c r="D246" s="235">
        <v>43277</v>
      </c>
      <c r="E246" s="234" t="s">
        <v>44</v>
      </c>
      <c r="F246" s="234" t="s">
        <v>27</v>
      </c>
      <c r="G246" s="234" t="s">
        <v>36</v>
      </c>
      <c r="H246" s="236">
        <v>286323720</v>
      </c>
      <c r="I246" s="236">
        <v>286323720</v>
      </c>
      <c r="J246" s="241" t="s">
        <v>29</v>
      </c>
      <c r="K246" s="240" t="s">
        <v>30</v>
      </c>
      <c r="L246" s="234" t="s">
        <v>228</v>
      </c>
    </row>
    <row r="247" spans="2:12" s="50" customFormat="1" ht="57">
      <c r="B247" s="279">
        <v>851015</v>
      </c>
      <c r="C247" s="234" t="s">
        <v>235</v>
      </c>
      <c r="D247" s="235">
        <v>43115</v>
      </c>
      <c r="E247" s="240" t="s">
        <v>144</v>
      </c>
      <c r="F247" s="234" t="s">
        <v>348</v>
      </c>
      <c r="G247" s="234" t="s">
        <v>36</v>
      </c>
      <c r="H247" s="236">
        <v>630000000</v>
      </c>
      <c r="I247" s="236">
        <v>630000000</v>
      </c>
      <c r="J247" s="241" t="s">
        <v>29</v>
      </c>
      <c r="K247" s="240" t="s">
        <v>30</v>
      </c>
      <c r="L247" s="234" t="s">
        <v>236</v>
      </c>
    </row>
    <row r="248" spans="2:12" ht="57">
      <c r="B248" s="279">
        <v>851015</v>
      </c>
      <c r="C248" s="237" t="s">
        <v>237</v>
      </c>
      <c r="D248" s="233">
        <v>43115</v>
      </c>
      <c r="E248" s="247" t="s">
        <v>144</v>
      </c>
      <c r="F248" s="237" t="s">
        <v>348</v>
      </c>
      <c r="G248" s="237" t="s">
        <v>36</v>
      </c>
      <c r="H248" s="238">
        <v>390000000</v>
      </c>
      <c r="I248" s="238">
        <v>390000000</v>
      </c>
      <c r="J248" s="251" t="s">
        <v>29</v>
      </c>
      <c r="K248" s="247" t="s">
        <v>30</v>
      </c>
      <c r="L248" s="237" t="s">
        <v>236</v>
      </c>
    </row>
    <row r="249" spans="2:12" ht="71.25">
      <c r="B249" s="279">
        <v>851015</v>
      </c>
      <c r="C249" s="234" t="s">
        <v>238</v>
      </c>
      <c r="D249" s="235">
        <v>43277</v>
      </c>
      <c r="E249" s="234" t="s">
        <v>44</v>
      </c>
      <c r="F249" s="234" t="s">
        <v>27</v>
      </c>
      <c r="G249" s="234" t="s">
        <v>36</v>
      </c>
      <c r="H249" s="236">
        <v>67000000</v>
      </c>
      <c r="I249" s="236">
        <v>67000000</v>
      </c>
      <c r="J249" s="241" t="s">
        <v>29</v>
      </c>
      <c r="K249" s="240" t="s">
        <v>30</v>
      </c>
      <c r="L249" s="234" t="s">
        <v>230</v>
      </c>
    </row>
    <row r="250" spans="2:12" ht="71.25">
      <c r="B250" s="279">
        <v>851015</v>
      </c>
      <c r="C250" s="234" t="s">
        <v>238</v>
      </c>
      <c r="D250" s="235">
        <v>43277</v>
      </c>
      <c r="E250" s="234" t="s">
        <v>44</v>
      </c>
      <c r="F250" s="234" t="s">
        <v>27</v>
      </c>
      <c r="G250" s="234" t="s">
        <v>36</v>
      </c>
      <c r="H250" s="236">
        <v>67000000</v>
      </c>
      <c r="I250" s="236">
        <v>67000000</v>
      </c>
      <c r="J250" s="241" t="s">
        <v>29</v>
      </c>
      <c r="K250" s="240" t="s">
        <v>30</v>
      </c>
      <c r="L250" s="234" t="s">
        <v>230</v>
      </c>
    </row>
    <row r="251" spans="2:12" ht="99.75">
      <c r="B251" s="279">
        <v>851015</v>
      </c>
      <c r="C251" s="234" t="s">
        <v>240</v>
      </c>
      <c r="D251" s="235">
        <v>43277</v>
      </c>
      <c r="E251" s="234" t="s">
        <v>44</v>
      </c>
      <c r="F251" s="234" t="s">
        <v>27</v>
      </c>
      <c r="G251" s="234" t="s">
        <v>36</v>
      </c>
      <c r="H251" s="236">
        <v>300000000</v>
      </c>
      <c r="I251" s="236">
        <v>300000000</v>
      </c>
      <c r="J251" s="241" t="s">
        <v>29</v>
      </c>
      <c r="K251" s="240" t="s">
        <v>30</v>
      </c>
      <c r="L251" s="234" t="s">
        <v>241</v>
      </c>
    </row>
    <row r="252" spans="2:12" ht="57">
      <c r="B252" s="279">
        <v>53131622</v>
      </c>
      <c r="C252" s="234" t="s">
        <v>378</v>
      </c>
      <c r="D252" s="235">
        <v>43277</v>
      </c>
      <c r="E252" s="234" t="s">
        <v>44</v>
      </c>
      <c r="F252" s="234" t="s">
        <v>128</v>
      </c>
      <c r="G252" s="234" t="s">
        <v>36</v>
      </c>
      <c r="H252" s="236">
        <v>35000000</v>
      </c>
      <c r="I252" s="236">
        <v>35000000</v>
      </c>
      <c r="J252" s="241" t="s">
        <v>29</v>
      </c>
      <c r="K252" s="240" t="s">
        <v>30</v>
      </c>
      <c r="L252" s="234" t="s">
        <v>241</v>
      </c>
    </row>
    <row r="253" spans="2:12" ht="71.25">
      <c r="B253" s="279">
        <v>41116205</v>
      </c>
      <c r="C253" s="234" t="s">
        <v>379</v>
      </c>
      <c r="D253" s="235">
        <v>43277</v>
      </c>
      <c r="E253" s="234" t="s">
        <v>44</v>
      </c>
      <c r="F253" s="234" t="s">
        <v>128</v>
      </c>
      <c r="G253" s="234" t="s">
        <v>36</v>
      </c>
      <c r="H253" s="236">
        <v>35000000</v>
      </c>
      <c r="I253" s="236">
        <v>35000000</v>
      </c>
      <c r="J253" s="241" t="s">
        <v>29</v>
      </c>
      <c r="K253" s="240" t="s">
        <v>30</v>
      </c>
      <c r="L253" s="234" t="s">
        <v>241</v>
      </c>
    </row>
    <row r="254" spans="2:12" s="50" customFormat="1" ht="57">
      <c r="B254" s="279" t="s">
        <v>242</v>
      </c>
      <c r="C254" s="234" t="s">
        <v>243</v>
      </c>
      <c r="D254" s="235">
        <v>43277</v>
      </c>
      <c r="E254" s="234" t="s">
        <v>44</v>
      </c>
      <c r="F254" s="234" t="s">
        <v>27</v>
      </c>
      <c r="G254" s="234" t="s">
        <v>36</v>
      </c>
      <c r="H254" s="236">
        <v>142000000</v>
      </c>
      <c r="I254" s="236">
        <v>142000000</v>
      </c>
      <c r="J254" s="241" t="s">
        <v>29</v>
      </c>
      <c r="K254" s="240" t="s">
        <v>30</v>
      </c>
      <c r="L254" s="234" t="s">
        <v>244</v>
      </c>
    </row>
    <row r="255" spans="2:12" ht="57">
      <c r="B255" s="279">
        <v>851015</v>
      </c>
      <c r="C255" s="237" t="s">
        <v>245</v>
      </c>
      <c r="D255" s="235">
        <v>43277</v>
      </c>
      <c r="E255" s="234" t="s">
        <v>44</v>
      </c>
      <c r="F255" s="237" t="s">
        <v>27</v>
      </c>
      <c r="G255" s="237" t="s">
        <v>36</v>
      </c>
      <c r="H255" s="238">
        <v>97000000</v>
      </c>
      <c r="I255" s="238">
        <v>97000000</v>
      </c>
      <c r="J255" s="251" t="s">
        <v>29</v>
      </c>
      <c r="K255" s="247" t="s">
        <v>30</v>
      </c>
      <c r="L255" s="237" t="s">
        <v>246</v>
      </c>
    </row>
    <row r="256" spans="2:12" ht="57">
      <c r="B256" s="279">
        <v>851015</v>
      </c>
      <c r="C256" s="234" t="s">
        <v>247</v>
      </c>
      <c r="D256" s="235">
        <v>43277</v>
      </c>
      <c r="E256" s="234" t="s">
        <v>44</v>
      </c>
      <c r="F256" s="234" t="s">
        <v>27</v>
      </c>
      <c r="G256" s="234" t="s">
        <v>36</v>
      </c>
      <c r="H256" s="236">
        <v>164000000</v>
      </c>
      <c r="I256" s="236">
        <v>164000000</v>
      </c>
      <c r="J256" s="241" t="s">
        <v>29</v>
      </c>
      <c r="K256" s="240" t="s">
        <v>30</v>
      </c>
      <c r="L256" s="234" t="s">
        <v>239</v>
      </c>
    </row>
    <row r="257" spans="2:12" ht="57">
      <c r="B257" s="279">
        <v>851015</v>
      </c>
      <c r="C257" s="234" t="s">
        <v>248</v>
      </c>
      <c r="D257" s="235">
        <v>43277</v>
      </c>
      <c r="E257" s="234" t="s">
        <v>44</v>
      </c>
      <c r="F257" s="234" t="s">
        <v>27</v>
      </c>
      <c r="G257" s="234" t="s">
        <v>36</v>
      </c>
      <c r="H257" s="236">
        <v>180000000</v>
      </c>
      <c r="I257" s="236">
        <v>180000000</v>
      </c>
      <c r="J257" s="241" t="s">
        <v>29</v>
      </c>
      <c r="K257" s="240" t="s">
        <v>30</v>
      </c>
      <c r="L257" s="234" t="s">
        <v>239</v>
      </c>
    </row>
    <row r="258" spans="2:12" ht="14.25">
      <c r="B258" s="239"/>
      <c r="C258" s="239"/>
      <c r="D258" s="239"/>
      <c r="E258" s="239"/>
      <c r="F258" s="239"/>
      <c r="G258" s="239"/>
      <c r="H258" s="239"/>
      <c r="I258" s="239"/>
      <c r="J258" s="239"/>
      <c r="K258" s="239"/>
      <c r="L258" s="239"/>
    </row>
    <row r="259" spans="2:12" ht="14.25">
      <c r="B259" s="239"/>
      <c r="C259" s="239"/>
      <c r="D259" s="239"/>
      <c r="E259" s="239"/>
      <c r="F259" s="239"/>
      <c r="G259" s="239"/>
      <c r="H259" s="239"/>
      <c r="I259" s="239"/>
      <c r="J259" s="239"/>
      <c r="K259" s="239"/>
      <c r="L259" s="239"/>
    </row>
    <row r="260" spans="2:12" ht="14.25">
      <c r="B260" s="239"/>
      <c r="C260" s="239"/>
      <c r="D260" s="239"/>
      <c r="E260" s="239"/>
      <c r="F260" s="239"/>
      <c r="G260" s="239"/>
      <c r="H260" s="208">
        <f>SUM(H23:H257)</f>
        <v>41630171583.916664</v>
      </c>
      <c r="I260" s="208">
        <f>SUM(I23:I257)</f>
        <v>41630171583.916664</v>
      </c>
      <c r="J260" s="239"/>
      <c r="K260" s="239"/>
      <c r="L260" s="239"/>
    </row>
  </sheetData>
  <sheetProtection/>
  <protectedRanges>
    <protectedRange sqref="C107:C117" name="Rango1_26"/>
    <protectedRange sqref="H108:H117" name="Rango1_32"/>
    <protectedRange sqref="H107" name="Rango2_31"/>
    <protectedRange sqref="I108:I117" name="Rango1_32_1"/>
    <protectedRange sqref="I107" name="Rango2_31_1"/>
  </protectedRanges>
  <mergeCells count="20">
    <mergeCell ref="A2:IV2"/>
    <mergeCell ref="A3:I3"/>
    <mergeCell ref="F12:I12"/>
    <mergeCell ref="F10:I10"/>
    <mergeCell ref="B175:C175"/>
    <mergeCell ref="B127:C127"/>
    <mergeCell ref="B93:C93"/>
    <mergeCell ref="B72:C72"/>
    <mergeCell ref="B154:C154"/>
    <mergeCell ref="B161:C161"/>
    <mergeCell ref="B220:C220"/>
    <mergeCell ref="B228:C228"/>
    <mergeCell ref="B232:C232"/>
    <mergeCell ref="B237:C237"/>
    <mergeCell ref="B22:C22"/>
    <mergeCell ref="B182:C182"/>
    <mergeCell ref="B165:C165"/>
    <mergeCell ref="B188:C188"/>
    <mergeCell ref="B197:C197"/>
    <mergeCell ref="B177:C177"/>
  </mergeCells>
  <dataValidations count="3">
    <dataValidation type="decimal" operator="greaterThanOrEqual" allowBlank="1" showInputMessage="1" showErrorMessage="1" sqref="H108:I117">
      <formula1>-1000000000000</formula1>
    </dataValidation>
    <dataValidation type="decimal" operator="greaterThanOrEqual" allowBlank="1" showInputMessage="1" showErrorMessage="1" sqref="H107:I107">
      <formula1>0</formula1>
    </dataValidation>
    <dataValidation operator="greaterThanOrEqual" allowBlank="1" showInputMessage="1" showErrorMessage="1" sqref="C107:C117"/>
  </dataValidations>
  <hyperlinks>
    <hyperlink ref="C9" r:id="rId1" display="www.idsn.gov.co"/>
    <hyperlink ref="L155" r:id="rId2" display="lortiz@idsn.gov.co"/>
    <hyperlink ref="L156:L160" r:id="rId3" display="lortiz@idsn.gov.co"/>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1:A1"/>
  <sheetViews>
    <sheetView zoomScale="136" zoomScaleNormal="136" zoomScalePageLayoutView="0" workbookViewId="0" topLeftCell="A19">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8:K33"/>
  <sheetViews>
    <sheetView zoomScalePageLayoutView="0" workbookViewId="0" topLeftCell="A22">
      <selection activeCell="A33" sqref="A33:K33"/>
    </sheetView>
  </sheetViews>
  <sheetFormatPr defaultColWidth="11.421875" defaultRowHeight="15"/>
  <cols>
    <col min="1" max="1" width="11.421875" style="21" customWidth="1"/>
    <col min="2" max="2" width="41.28125" style="21" customWidth="1"/>
    <col min="3" max="10" width="11.421875" style="21" customWidth="1"/>
    <col min="11" max="11" width="32.00390625" style="21" customWidth="1"/>
    <col min="12" max="16384" width="11.421875" style="21" customWidth="1"/>
  </cols>
  <sheetData>
    <row r="8" spans="1:11" ht="65.25" customHeight="1">
      <c r="A8" s="14" t="s">
        <v>91</v>
      </c>
      <c r="B8" s="15" t="s">
        <v>46</v>
      </c>
      <c r="C8" s="16">
        <v>42401</v>
      </c>
      <c r="D8" s="15" t="s">
        <v>35</v>
      </c>
      <c r="E8" s="15" t="s">
        <v>33</v>
      </c>
      <c r="F8" s="15" t="s">
        <v>49</v>
      </c>
      <c r="G8" s="17">
        <v>190000000</v>
      </c>
      <c r="H8" s="18">
        <v>190000000</v>
      </c>
      <c r="I8" s="19" t="s">
        <v>29</v>
      </c>
      <c r="J8" s="19" t="s">
        <v>30</v>
      </c>
      <c r="K8" s="20" t="s">
        <v>57</v>
      </c>
    </row>
    <row r="9" spans="1:11" ht="60" customHeight="1">
      <c r="A9" s="14">
        <v>78111800</v>
      </c>
      <c r="B9" s="22" t="s">
        <v>55</v>
      </c>
      <c r="C9" s="23">
        <v>42401</v>
      </c>
      <c r="D9" s="24" t="s">
        <v>35</v>
      </c>
      <c r="E9" s="24" t="s">
        <v>33</v>
      </c>
      <c r="F9" s="24" t="s">
        <v>49</v>
      </c>
      <c r="G9" s="25">
        <v>80000000</v>
      </c>
      <c r="H9" s="26">
        <v>80000000</v>
      </c>
      <c r="I9" s="19" t="s">
        <v>29</v>
      </c>
      <c r="J9" s="19" t="s">
        <v>30</v>
      </c>
      <c r="K9" s="20" t="s">
        <v>57</v>
      </c>
    </row>
    <row r="11" spans="1:11" ht="30">
      <c r="A11" s="7"/>
      <c r="B11" s="8" t="s">
        <v>82</v>
      </c>
      <c r="C11" s="9">
        <v>42767</v>
      </c>
      <c r="D11" s="10" t="s">
        <v>75</v>
      </c>
      <c r="E11" s="10" t="s">
        <v>76</v>
      </c>
      <c r="F11" s="11" t="s">
        <v>28</v>
      </c>
      <c r="G11" s="12">
        <v>20000000</v>
      </c>
      <c r="H11" s="12">
        <f>+G11</f>
        <v>20000000</v>
      </c>
      <c r="I11" s="11" t="s">
        <v>29</v>
      </c>
      <c r="J11" s="11" t="s">
        <v>30</v>
      </c>
      <c r="K11" s="13" t="s">
        <v>79</v>
      </c>
    </row>
    <row r="12" spans="1:11" ht="45">
      <c r="A12" s="7"/>
      <c r="B12" s="8" t="s">
        <v>83</v>
      </c>
      <c r="C12" s="9">
        <v>42767</v>
      </c>
      <c r="D12" s="10" t="s">
        <v>75</v>
      </c>
      <c r="E12" s="10" t="s">
        <v>76</v>
      </c>
      <c r="F12" s="11" t="s">
        <v>28</v>
      </c>
      <c r="G12" s="12">
        <v>20000000</v>
      </c>
      <c r="H12" s="12">
        <f>+G12</f>
        <v>20000000</v>
      </c>
      <c r="I12" s="11" t="s">
        <v>29</v>
      </c>
      <c r="J12" s="11" t="s">
        <v>30</v>
      </c>
      <c r="K12" s="13" t="s">
        <v>81</v>
      </c>
    </row>
    <row r="13" spans="1:11" ht="45">
      <c r="A13" s="7"/>
      <c r="B13" s="8" t="s">
        <v>85</v>
      </c>
      <c r="C13" s="9">
        <v>42767</v>
      </c>
      <c r="D13" s="10" t="s">
        <v>42</v>
      </c>
      <c r="E13" s="10" t="s">
        <v>76</v>
      </c>
      <c r="F13" s="11" t="s">
        <v>28</v>
      </c>
      <c r="G13" s="12">
        <v>43200000</v>
      </c>
      <c r="H13" s="12">
        <f>+G13</f>
        <v>43200000</v>
      </c>
      <c r="I13" s="11" t="s">
        <v>29</v>
      </c>
      <c r="J13" s="11" t="s">
        <v>30</v>
      </c>
      <c r="K13" s="13" t="s">
        <v>84</v>
      </c>
    </row>
    <row r="16" spans="1:11" ht="60">
      <c r="A16" s="7"/>
      <c r="B16" s="8" t="s">
        <v>86</v>
      </c>
      <c r="C16" s="9">
        <v>42767</v>
      </c>
      <c r="D16" s="11" t="s">
        <v>42</v>
      </c>
      <c r="E16" s="11" t="s">
        <v>76</v>
      </c>
      <c r="F16" s="11" t="s">
        <v>28</v>
      </c>
      <c r="G16" s="12">
        <v>20000000</v>
      </c>
      <c r="H16" s="12">
        <f>+G16</f>
        <v>20000000</v>
      </c>
      <c r="I16" s="11" t="s">
        <v>29</v>
      </c>
      <c r="J16" s="11" t="s">
        <v>30</v>
      </c>
      <c r="K16" s="13" t="s">
        <v>80</v>
      </c>
    </row>
    <row r="19" spans="1:11" ht="57">
      <c r="A19" s="2" t="s">
        <v>77</v>
      </c>
      <c r="B19" s="4" t="s">
        <v>46</v>
      </c>
      <c r="C19" s="5" t="s">
        <v>87</v>
      </c>
      <c r="D19" s="3">
        <v>10</v>
      </c>
      <c r="E19" s="2" t="s">
        <v>33</v>
      </c>
      <c r="F19" s="1" t="s">
        <v>36</v>
      </c>
      <c r="G19" s="6">
        <v>1594997</v>
      </c>
      <c r="H19" s="6">
        <v>1594997</v>
      </c>
      <c r="I19" s="3" t="s">
        <v>29</v>
      </c>
      <c r="J19" s="3" t="s">
        <v>30</v>
      </c>
      <c r="K19" s="2" t="s">
        <v>88</v>
      </c>
    </row>
    <row r="22" spans="1:11" ht="28.5">
      <c r="A22" s="31">
        <v>841315</v>
      </c>
      <c r="B22" s="37" t="s">
        <v>97</v>
      </c>
      <c r="C22" s="32">
        <v>42736</v>
      </c>
      <c r="D22" s="33" t="s">
        <v>31</v>
      </c>
      <c r="E22" s="33" t="s">
        <v>98</v>
      </c>
      <c r="F22" s="33" t="s">
        <v>95</v>
      </c>
      <c r="G22" s="34">
        <v>8000000</v>
      </c>
      <c r="H22" s="33"/>
      <c r="I22" s="35" t="s">
        <v>29</v>
      </c>
      <c r="J22" s="35" t="s">
        <v>30</v>
      </c>
      <c r="K22" s="36" t="s">
        <v>96</v>
      </c>
    </row>
    <row r="24" spans="1:11" ht="28.5">
      <c r="A24" s="31">
        <v>801116</v>
      </c>
      <c r="B24" s="37" t="s">
        <v>99</v>
      </c>
      <c r="C24" s="32">
        <v>42736</v>
      </c>
      <c r="D24" s="33" t="s">
        <v>31</v>
      </c>
      <c r="E24" s="33" t="s">
        <v>98</v>
      </c>
      <c r="F24" s="33" t="s">
        <v>95</v>
      </c>
      <c r="G24" s="34">
        <v>8000000</v>
      </c>
      <c r="H24" s="33"/>
      <c r="I24" s="35" t="s">
        <v>29</v>
      </c>
      <c r="J24" s="35" t="s">
        <v>30</v>
      </c>
      <c r="K24" s="36" t="s">
        <v>96</v>
      </c>
    </row>
    <row r="26" spans="1:11" ht="28.5">
      <c r="A26" s="31">
        <v>781815</v>
      </c>
      <c r="B26" s="37" t="s">
        <v>100</v>
      </c>
      <c r="C26" s="32">
        <v>42767</v>
      </c>
      <c r="D26" s="33" t="s">
        <v>75</v>
      </c>
      <c r="E26" s="33" t="s">
        <v>98</v>
      </c>
      <c r="F26" s="33" t="s">
        <v>95</v>
      </c>
      <c r="G26" s="34">
        <v>21000000</v>
      </c>
      <c r="H26" s="33"/>
      <c r="I26" s="35" t="s">
        <v>29</v>
      </c>
      <c r="J26" s="35" t="s">
        <v>30</v>
      </c>
      <c r="K26" s="36" t="s">
        <v>96</v>
      </c>
    </row>
    <row r="28" spans="1:11" ht="42.75">
      <c r="A28" s="31">
        <v>801116</v>
      </c>
      <c r="B28" s="37" t="s">
        <v>101</v>
      </c>
      <c r="C28" s="32">
        <v>42736</v>
      </c>
      <c r="D28" s="33" t="s">
        <v>31</v>
      </c>
      <c r="E28" s="33" t="s">
        <v>98</v>
      </c>
      <c r="F28" s="33" t="s">
        <v>95</v>
      </c>
      <c r="G28" s="34">
        <v>3500000</v>
      </c>
      <c r="H28" s="33"/>
      <c r="I28" s="35" t="s">
        <v>29</v>
      </c>
      <c r="J28" s="35" t="s">
        <v>30</v>
      </c>
      <c r="K28" s="36" t="s">
        <v>96</v>
      </c>
    </row>
    <row r="30" spans="1:11" ht="28.5">
      <c r="A30" s="31">
        <v>801116</v>
      </c>
      <c r="B30" s="37" t="s">
        <v>102</v>
      </c>
      <c r="C30" s="32">
        <v>42736</v>
      </c>
      <c r="D30" s="33" t="s">
        <v>31</v>
      </c>
      <c r="E30" s="33" t="s">
        <v>98</v>
      </c>
      <c r="F30" s="33" t="s">
        <v>95</v>
      </c>
      <c r="G30" s="34">
        <v>10000000</v>
      </c>
      <c r="H30" s="33"/>
      <c r="I30" s="35" t="s">
        <v>29</v>
      </c>
      <c r="J30" s="35" t="s">
        <v>30</v>
      </c>
      <c r="K30" s="36" t="s">
        <v>96</v>
      </c>
    </row>
    <row r="31" spans="1:11" ht="28.5">
      <c r="A31" s="31">
        <v>801116</v>
      </c>
      <c r="B31" s="37" t="s">
        <v>103</v>
      </c>
      <c r="C31" s="32">
        <v>42736</v>
      </c>
      <c r="D31" s="33" t="s">
        <v>31</v>
      </c>
      <c r="E31" s="33" t="s">
        <v>98</v>
      </c>
      <c r="F31" s="33" t="s">
        <v>95</v>
      </c>
      <c r="G31" s="34">
        <v>5000000</v>
      </c>
      <c r="H31" s="33"/>
      <c r="I31" s="35" t="s">
        <v>29</v>
      </c>
      <c r="J31" s="35" t="s">
        <v>30</v>
      </c>
      <c r="K31" s="36" t="s">
        <v>96</v>
      </c>
    </row>
    <row r="33" spans="1:11" ht="28.5">
      <c r="A33" s="31">
        <v>811616</v>
      </c>
      <c r="B33" s="37" t="s">
        <v>104</v>
      </c>
      <c r="C33" s="32">
        <v>42736</v>
      </c>
      <c r="D33" s="33" t="s">
        <v>31</v>
      </c>
      <c r="E33" s="33" t="s">
        <v>98</v>
      </c>
      <c r="F33" s="33" t="s">
        <v>95</v>
      </c>
      <c r="G33" s="34">
        <v>2000000</v>
      </c>
      <c r="H33" s="33"/>
      <c r="I33" s="35" t="s">
        <v>29</v>
      </c>
      <c r="J33" s="35" t="s">
        <v>30</v>
      </c>
      <c r="K33" s="36" t="s">
        <v>96</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Dehysi Idalid Tovar Castillo</cp:lastModifiedBy>
  <dcterms:created xsi:type="dcterms:W3CDTF">2012-12-10T15:58:41Z</dcterms:created>
  <dcterms:modified xsi:type="dcterms:W3CDTF">2018-07-31T16:31:18Z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