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5180" windowHeight="7635" firstSheet="1" activeTab="1"/>
  </bookViews>
  <sheets>
    <sheet name="motor" sheetId="1" state="hidden" r:id="rId1"/>
    <sheet name="grafico" sheetId="2" r:id="rId2"/>
  </sheets>
  <definedNames>
    <definedName name="_xlfn.IFERROR" hidden="1">#NAME?</definedName>
    <definedName name="Meses">'motor'!$I$1:$I$12</definedName>
  </definedNames>
  <calcPr fullCalcOnLoad="1"/>
</workbook>
</file>

<file path=xl/sharedStrings.xml><?xml version="1.0" encoding="utf-8"?>
<sst xmlns="http://schemas.openxmlformats.org/spreadsheetml/2006/main" count="116" uniqueCount="32">
  <si>
    <t>Años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</si>
  <si>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</si>
  <si>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</si>
  <si>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</si>
  <si>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</si>
  <si>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</si>
  <si>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</si>
  <si>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</si>
  <si>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</si>
  <si>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</si>
  <si>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</si>
  <si>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</si>
  <si>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</si>
  <si>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</si>
  <si>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Mes</t>
  </si>
  <si>
    <t>Mes exhibido</t>
  </si>
  <si>
    <t>Acumulados</t>
  </si>
  <si>
    <t>Mes / 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</si>
  <si>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</si>
  <si>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</si>
  <si>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</si>
  <si>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</si>
  <si>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</si>
  <si>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</si>
  <si>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</si>
  <si>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</si>
  <si>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</si>
  <si>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</si>
  <si>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</si>
  <si>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</si>
  <si>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</si>
  <si>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Regimen Subsidiado 2008 A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</si>
</sst>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"/>
      <color indexed="8"/>
      <name val="Calibri"/>
      <family val="0"/>
    </font>
    <font>
      <b/>
      <sz val="8"/>
      <color indexed="9"/>
      <name val="Arialri"/>
      <family val="0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0.39998000860214233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41" fillId="2" borderId="10" xfId="0" applyFont="1" applyFill="1" applyBorder="1" applyAlignment="1" applyProtection="1">
      <alignment horizontal="center"/>
      <protection hidden="1" locked="0"/>
    </xf>
    <xf numFmtId="0" fontId="40" fillId="33" borderId="10" xfId="0" applyFont="1" applyFill="1" applyBorder="1" applyAlignment="1" applyProtection="1">
      <alignment horizontal="center"/>
      <protection hidden="1" locked="0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8" borderId="14" xfId="0" applyFont="1" applyFill="1" applyBorder="1" applyAlignment="1">
      <alignment vertical="center" wrapText="1"/>
    </xf>
    <xf numFmtId="165" fontId="43" fillId="8" borderId="15" xfId="47" applyNumberFormat="1" applyFont="1" applyFill="1" applyBorder="1" applyAlignment="1">
      <alignment vertical="center" wrapText="1"/>
    </xf>
    <xf numFmtId="165" fontId="5" fillId="8" borderId="16" xfId="47" applyNumberFormat="1" applyFont="1" applyFill="1" applyBorder="1" applyAlignment="1">
      <alignment horizontal="right" vertical="center" wrapText="1"/>
    </xf>
    <xf numFmtId="0" fontId="43" fillId="2" borderId="17" xfId="0" applyFont="1" applyFill="1" applyBorder="1" applyAlignment="1">
      <alignment vertical="center" wrapText="1"/>
    </xf>
    <xf numFmtId="165" fontId="43" fillId="2" borderId="10" xfId="47" applyNumberFormat="1" applyFont="1" applyFill="1" applyBorder="1" applyAlignment="1">
      <alignment vertical="center" wrapText="1"/>
    </xf>
    <xf numFmtId="165" fontId="5" fillId="2" borderId="18" xfId="47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 applyProtection="1">
      <alignment vertical="center" wrapText="1"/>
      <protection hidden="1" locked="0"/>
    </xf>
    <xf numFmtId="165" fontId="42" fillId="33" borderId="12" xfId="47" applyNumberFormat="1" applyFont="1" applyFill="1" applyBorder="1" applyAlignment="1" applyProtection="1">
      <alignment vertical="center"/>
      <protection hidden="1" locked="0"/>
    </xf>
    <xf numFmtId="165" fontId="42" fillId="33" borderId="13" xfId="47" applyNumberFormat="1" applyFont="1" applyFill="1" applyBorder="1" applyAlignment="1" applyProtection="1">
      <alignment vertical="center"/>
      <protection hidden="1" locked="0"/>
    </xf>
    <xf numFmtId="0" fontId="25" fillId="33" borderId="19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12"/>
          <c:w val="0.9775"/>
          <c:h val="0.97075"/>
        </c:manualLayout>
      </c:layout>
      <c:areaChart>
        <c:grouping val="standard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motor!$A$2:$B$91</c:f>
              <c:multiLvlStrCache>
                <c:ptCount val="9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0</c:v>
                  </c:pt>
                  <c:pt idx="13">
                    <c:v>Ene</c:v>
                  </c:pt>
                  <c:pt idx="14">
                    <c:v>Feb</c:v>
                  </c:pt>
                  <c:pt idx="15">
                    <c:v>Mar</c:v>
                  </c:pt>
                  <c:pt idx="16">
                    <c:v>Abr</c:v>
                  </c:pt>
                  <c:pt idx="17">
                    <c:v>May</c:v>
                  </c:pt>
                  <c:pt idx="18">
                    <c:v>Jun</c:v>
                  </c:pt>
                  <c:pt idx="19">
                    <c:v>Jul</c:v>
                  </c:pt>
                  <c:pt idx="20">
                    <c:v>Ago</c:v>
                  </c:pt>
                  <c:pt idx="21">
                    <c:v>Sep</c:v>
                  </c:pt>
                  <c:pt idx="22">
                    <c:v>Oct</c:v>
                  </c:pt>
                  <c:pt idx="23">
                    <c:v>Nov</c:v>
                  </c:pt>
                  <c:pt idx="24">
                    <c:v>Dic</c:v>
                  </c:pt>
                  <c:pt idx="25">
                    <c:v>0</c:v>
                  </c:pt>
                  <c:pt idx="26">
                    <c:v>Ene</c:v>
                  </c:pt>
                  <c:pt idx="27">
                    <c:v>Feb</c:v>
                  </c:pt>
                  <c:pt idx="28">
                    <c:v>Mar</c:v>
                  </c:pt>
                  <c:pt idx="29">
                    <c:v>Abr</c:v>
                  </c:pt>
                  <c:pt idx="30">
                    <c:v>May</c:v>
                  </c:pt>
                  <c:pt idx="31">
                    <c:v>Jun</c:v>
                  </c:pt>
                  <c:pt idx="32">
                    <c:v>Jul</c:v>
                  </c:pt>
                  <c:pt idx="33">
                    <c:v>Ago</c:v>
                  </c:pt>
                  <c:pt idx="34">
                    <c:v>Sep</c:v>
                  </c:pt>
                  <c:pt idx="35">
                    <c:v>Oct</c:v>
                  </c:pt>
                  <c:pt idx="36">
                    <c:v>Nov</c:v>
                  </c:pt>
                  <c:pt idx="37">
                    <c:v>Dic</c:v>
                  </c:pt>
                  <c:pt idx="38">
                    <c:v>0</c:v>
                  </c:pt>
                  <c:pt idx="39">
                    <c:v>Ene</c:v>
                  </c:pt>
                  <c:pt idx="40">
                    <c:v>Feb</c:v>
                  </c:pt>
                  <c:pt idx="41">
                    <c:v>Mar</c:v>
                  </c:pt>
                  <c:pt idx="42">
                    <c:v>Abr</c:v>
                  </c:pt>
                  <c:pt idx="43">
                    <c:v>May</c:v>
                  </c:pt>
                  <c:pt idx="44">
                    <c:v>Jun</c:v>
                  </c:pt>
                  <c:pt idx="45">
                    <c:v>Jul</c:v>
                  </c:pt>
                  <c:pt idx="46">
                    <c:v>Ago</c:v>
                  </c:pt>
                  <c:pt idx="47">
                    <c:v>Sep</c:v>
                  </c:pt>
                  <c:pt idx="48">
                    <c:v>Oct</c:v>
                  </c:pt>
                  <c:pt idx="49">
                    <c:v>Nov</c:v>
                  </c:pt>
                  <c:pt idx="50">
                    <c:v>Dic</c:v>
                  </c:pt>
                  <c:pt idx="51">
                    <c:v>0</c:v>
                  </c:pt>
                  <c:pt idx="52">
                    <c:v>Ene</c:v>
                  </c:pt>
                  <c:pt idx="53">
                    <c:v>Feb</c:v>
                  </c:pt>
                  <c:pt idx="54">
                    <c:v>Mar</c:v>
                  </c:pt>
                  <c:pt idx="55">
                    <c:v>Abr</c:v>
                  </c:pt>
                  <c:pt idx="56">
                    <c:v>May</c:v>
                  </c:pt>
                  <c:pt idx="57">
                    <c:v>Jun</c:v>
                  </c:pt>
                  <c:pt idx="58">
                    <c:v>Jul</c:v>
                  </c:pt>
                  <c:pt idx="59">
                    <c:v>Ago</c:v>
                  </c:pt>
                  <c:pt idx="60">
                    <c:v>Sep</c:v>
                  </c:pt>
                  <c:pt idx="61">
                    <c:v>Oct</c:v>
                  </c:pt>
                  <c:pt idx="62">
                    <c:v>Nov</c:v>
                  </c:pt>
                  <c:pt idx="63">
                    <c:v>Dic</c:v>
                  </c:pt>
                  <c:pt idx="64">
                    <c:v>0</c:v>
                  </c:pt>
                  <c:pt idx="65">
                    <c:v>Ene</c:v>
                  </c:pt>
                  <c:pt idx="66">
                    <c:v>Feb</c:v>
                  </c:pt>
                  <c:pt idx="67">
                    <c:v>Mar</c:v>
                  </c:pt>
                  <c:pt idx="68">
                    <c:v>Abr</c:v>
                  </c:pt>
                  <c:pt idx="69">
                    <c:v>May</c:v>
                  </c:pt>
                  <c:pt idx="70">
                    <c:v>Jun</c:v>
                  </c:pt>
                  <c:pt idx="71">
                    <c:v>Jul</c:v>
                  </c:pt>
                  <c:pt idx="72">
                    <c:v>Ago</c:v>
                  </c:pt>
                  <c:pt idx="73">
                    <c:v>Sep</c:v>
                  </c:pt>
                  <c:pt idx="74">
                    <c:v>Oct</c:v>
                  </c:pt>
                  <c:pt idx="75">
                    <c:v>Nov</c:v>
                  </c:pt>
                  <c:pt idx="76">
                    <c:v>Dic</c:v>
                  </c:pt>
                  <c:pt idx="77">
                    <c:v>0</c:v>
                  </c:pt>
                  <c:pt idx="78">
                    <c:v>Ene</c:v>
                  </c:pt>
                  <c:pt idx="79">
                    <c:v>Feb</c:v>
                  </c:pt>
                  <c:pt idx="80">
                    <c:v>Mar</c:v>
                  </c:pt>
                  <c:pt idx="81">
                    <c:v>Abr</c:v>
                  </c:pt>
                  <c:pt idx="82">
                    <c:v>May</c:v>
                  </c:pt>
                  <c:pt idx="83">
                    <c:v>Jun</c:v>
                  </c:pt>
                  <c:pt idx="84">
                    <c:v>Jul</c:v>
                  </c:pt>
                  <c:pt idx="85">
                    <c:v>Ago</c:v>
                  </c:pt>
                  <c:pt idx="86">
                    <c:v>Sep</c:v>
                  </c:pt>
                  <c:pt idx="87">
                    <c:v>Oct</c:v>
                  </c:pt>
                  <c:pt idx="88">
                    <c:v>Nov</c:v>
                  </c:pt>
                  <c:pt idx="89">
                    <c:v>Dic</c:v>
                  </c:pt>
                </c:lvl>
                <c:lvl>
                  <c:pt idx="0">
                    <c:v>2008</c:v>
                  </c:pt>
                  <c:pt idx="13">
                    <c:v>2009</c:v>
                  </c:pt>
                  <c:pt idx="26">
                    <c:v>2010</c:v>
                  </c:pt>
                  <c:pt idx="39">
                    <c:v>2011</c:v>
                  </c:pt>
                  <c:pt idx="52">
                    <c:v>2012</c:v>
                  </c:pt>
                  <c:pt idx="65">
                    <c:v>2013</c:v>
                  </c:pt>
                  <c:pt idx="78">
                    <c:v>2014</c:v>
                  </c:pt>
                </c:lvl>
              </c:multiLvlStrCache>
            </c:multiLvlStrRef>
          </c:cat>
          <c:val>
            <c:numRef>
              <c:f>motor!$C$2:$C$91</c:f>
              <c:numCache>
                <c:ptCount val="90"/>
                <c:pt idx="0">
                  <c:v>839134</c:v>
                </c:pt>
                <c:pt idx="1">
                  <c:v>844505</c:v>
                </c:pt>
                <c:pt idx="2">
                  <c:v>844505</c:v>
                </c:pt>
                <c:pt idx="3">
                  <c:v>850177</c:v>
                </c:pt>
                <c:pt idx="4">
                  <c:v>862380</c:v>
                </c:pt>
                <c:pt idx="5">
                  <c:v>893027</c:v>
                </c:pt>
                <c:pt idx="6">
                  <c:v>906030</c:v>
                </c:pt>
                <c:pt idx="7">
                  <c:v>913052</c:v>
                </c:pt>
                <c:pt idx="8">
                  <c:v>911813</c:v>
                </c:pt>
                <c:pt idx="9">
                  <c:v>934144</c:v>
                </c:pt>
                <c:pt idx="10">
                  <c:v>949124</c:v>
                </c:pt>
                <c:pt idx="11">
                  <c:v>965485</c:v>
                </c:pt>
                <c:pt idx="13">
                  <c:v>982432</c:v>
                </c:pt>
                <c:pt idx="14">
                  <c:v>1001650</c:v>
                </c:pt>
                <c:pt idx="15">
                  <c:v>1004012</c:v>
                </c:pt>
                <c:pt idx="16">
                  <c:v>1018540</c:v>
                </c:pt>
                <c:pt idx="17">
                  <c:v>1013495</c:v>
                </c:pt>
                <c:pt idx="18">
                  <c:v>1018882</c:v>
                </c:pt>
                <c:pt idx="19">
                  <c:v>1027740</c:v>
                </c:pt>
                <c:pt idx="20">
                  <c:v>1040942</c:v>
                </c:pt>
                <c:pt idx="21">
                  <c:v>1084542</c:v>
                </c:pt>
                <c:pt idx="22">
                  <c:v>1088145</c:v>
                </c:pt>
                <c:pt idx="23">
                  <c:v>1089957</c:v>
                </c:pt>
                <c:pt idx="24">
                  <c:v>1085413</c:v>
                </c:pt>
                <c:pt idx="26">
                  <c:v>1091499</c:v>
                </c:pt>
                <c:pt idx="27">
                  <c:v>1124298</c:v>
                </c:pt>
                <c:pt idx="28">
                  <c:v>1125130</c:v>
                </c:pt>
                <c:pt idx="29">
                  <c:v>1111349</c:v>
                </c:pt>
                <c:pt idx="30">
                  <c:v>1116294</c:v>
                </c:pt>
                <c:pt idx="31">
                  <c:v>1127335</c:v>
                </c:pt>
                <c:pt idx="32">
                  <c:v>1129271</c:v>
                </c:pt>
                <c:pt idx="33">
                  <c:v>1123040</c:v>
                </c:pt>
                <c:pt idx="34">
                  <c:v>1122946</c:v>
                </c:pt>
                <c:pt idx="35">
                  <c:v>1126531</c:v>
                </c:pt>
                <c:pt idx="36">
                  <c:v>1130454</c:v>
                </c:pt>
                <c:pt idx="37">
                  <c:v>1113156</c:v>
                </c:pt>
                <c:pt idx="39">
                  <c:v>1112834</c:v>
                </c:pt>
                <c:pt idx="40">
                  <c:v>1114187</c:v>
                </c:pt>
                <c:pt idx="41">
                  <c:v>1113216</c:v>
                </c:pt>
                <c:pt idx="42">
                  <c:v>1106274</c:v>
                </c:pt>
                <c:pt idx="43">
                  <c:v>1121479</c:v>
                </c:pt>
                <c:pt idx="44">
                  <c:v>1122821</c:v>
                </c:pt>
                <c:pt idx="45">
                  <c:v>1127356</c:v>
                </c:pt>
                <c:pt idx="46">
                  <c:v>1120284</c:v>
                </c:pt>
                <c:pt idx="47">
                  <c:v>1121310</c:v>
                </c:pt>
                <c:pt idx="48">
                  <c:v>1121438</c:v>
                </c:pt>
                <c:pt idx="49">
                  <c:v>1116069</c:v>
                </c:pt>
                <c:pt idx="50">
                  <c:v>1115408</c:v>
                </c:pt>
                <c:pt idx="52">
                  <c:v>1117587</c:v>
                </c:pt>
                <c:pt idx="53">
                  <c:v>1115629</c:v>
                </c:pt>
                <c:pt idx="54">
                  <c:v>1117008</c:v>
                </c:pt>
                <c:pt idx="55">
                  <c:v>1118840</c:v>
                </c:pt>
                <c:pt idx="56">
                  <c:v>1117651</c:v>
                </c:pt>
                <c:pt idx="57">
                  <c:v>1122168</c:v>
                </c:pt>
                <c:pt idx="58">
                  <c:v>1123742</c:v>
                </c:pt>
                <c:pt idx="59">
                  <c:v>1124167</c:v>
                </c:pt>
                <c:pt idx="60">
                  <c:v>1126569</c:v>
                </c:pt>
                <c:pt idx="61">
                  <c:v>1127014</c:v>
                </c:pt>
                <c:pt idx="62">
                  <c:v>1135151</c:v>
                </c:pt>
                <c:pt idx="63">
                  <c:v>1141921</c:v>
                </c:pt>
                <c:pt idx="65">
                  <c:v>1080513</c:v>
                </c:pt>
                <c:pt idx="66">
                  <c:v>1133368</c:v>
                </c:pt>
                <c:pt idx="67">
                  <c:v>1134224</c:v>
                </c:pt>
                <c:pt idx="68">
                  <c:v>1136471</c:v>
                </c:pt>
                <c:pt idx="69">
                  <c:v>1136202</c:v>
                </c:pt>
                <c:pt idx="70">
                  <c:v>1138403</c:v>
                </c:pt>
                <c:pt idx="71">
                  <c:v>1139342</c:v>
                </c:pt>
                <c:pt idx="72">
                  <c:v>1139872</c:v>
                </c:pt>
                <c:pt idx="73">
                  <c:v>1131609</c:v>
                </c:pt>
                <c:pt idx="74">
                  <c:v>1134483</c:v>
                </c:pt>
                <c:pt idx="75">
                  <c:v>1134145</c:v>
                </c:pt>
                <c:pt idx="76">
                  <c:v>1134457</c:v>
                </c:pt>
                <c:pt idx="78">
                  <c:v>1133131</c:v>
                </c:pt>
                <c:pt idx="79">
                  <c:v>1138527</c:v>
                </c:pt>
                <c:pt idx="80">
                  <c:v>1136078</c:v>
                </c:pt>
                <c:pt idx="81">
                  <c:v>1131981</c:v>
                </c:pt>
                <c:pt idx="82">
                  <c:v>1136202</c:v>
                </c:pt>
                <c:pt idx="83">
                  <c:v>1129397</c:v>
                </c:pt>
                <c:pt idx="84">
                  <c:v>1130335</c:v>
                </c:pt>
                <c:pt idx="85">
                  <c:v>1132018</c:v>
                </c:pt>
                <c:pt idx="86">
                  <c:v>1131117</c:v>
                </c:pt>
              </c:numCache>
            </c:numRef>
          </c:val>
        </c:ser>
        <c:axId val="59836418"/>
        <c:axId val="1656851"/>
      </c:areaChart>
      <c:lineChart>
        <c:grouping val="standard"/>
        <c:varyColors val="0"/>
        <c:ser>
          <c:idx val="1"/>
          <c:order val="1"/>
          <c:tx>
            <c:v>linea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errBars>
            <c:errDir val="y"/>
            <c:errBarType val="minus"/>
            <c:errValType val="percentage"/>
            <c:val val="100"/>
            <c:noEndCap val="1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motor!$D$2:$D$91</c:f>
              <c:numCache>
                <c:ptCount val="9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911813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1084542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1122946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1121310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1126569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1131609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1131117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</c:numCache>
            </c:numRef>
          </c:val>
          <c:smooth val="0"/>
        </c:ser>
        <c:axId val="59836418"/>
        <c:axId val="1656851"/>
      </c:lineChart>
      <c:catAx>
        <c:axId val="598364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56851"/>
        <c:crosses val="autoZero"/>
        <c:auto val="1"/>
        <c:lblOffset val="100"/>
        <c:tickLblSkip val="1"/>
        <c:noMultiLvlLbl val="0"/>
      </c:catAx>
      <c:valAx>
        <c:axId val="1656851"/>
        <c:scaling>
          <c:orientation val="minMax"/>
        </c:scaling>
        <c:axPos val="l"/>
        <c:delete val="1"/>
        <c:majorTickMark val="out"/>
        <c:minorTickMark val="none"/>
        <c:tickLblPos val="none"/>
        <c:crossAx val="598364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0.80525</cdr:y>
    </cdr:from>
    <cdr:to>
      <cdr:x>0.1045</cdr:x>
      <cdr:y>0.845</cdr:y>
    </cdr:to>
    <cdr:sp textlink="motor!$G$5">
      <cdr:nvSpPr>
        <cdr:cNvPr id="1" name="1 CuadroTexto"/>
        <cdr:cNvSpPr txBox="1">
          <a:spLocks noChangeArrowheads="1"/>
        </cdr:cNvSpPr>
      </cdr:nvSpPr>
      <cdr:spPr>
        <a:xfrm>
          <a:off x="219075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98670c4b-a787-4cac-92e5-c8294749f421}" type="TxLink">
            <a:rPr lang="en-US" cap="none" sz="800" b="1" i="0" u="none" baseline="0">
              <a:solidFill>
                <a:srgbClr val="FFFFFF"/>
              </a:solidFill>
            </a:rPr>
            <a:t>873,847</a:t>
          </a:fld>
        </a:p>
      </cdr:txBody>
    </cdr:sp>
  </cdr:relSizeAnchor>
  <cdr:relSizeAnchor xmlns:cdr="http://schemas.openxmlformats.org/drawingml/2006/chartDrawing">
    <cdr:from>
      <cdr:x>0.174</cdr:x>
      <cdr:y>0.80525</cdr:y>
    </cdr:from>
    <cdr:to>
      <cdr:x>0.256</cdr:x>
      <cdr:y>0.845</cdr:y>
    </cdr:to>
    <cdr:sp textlink="motor!$G$6">
      <cdr:nvSpPr>
        <cdr:cNvPr id="2" name="1 CuadroTexto"/>
        <cdr:cNvSpPr txBox="1">
          <a:spLocks noChangeArrowheads="1"/>
        </cdr:cNvSpPr>
      </cdr:nvSpPr>
      <cdr:spPr>
        <a:xfrm>
          <a:off x="1714500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07e48dc-6619-4758-9e6e-d1f26d42dea4}" type="TxLink">
            <a:rPr lang="en-US" cap="none" sz="800" b="1" i="0" u="none" baseline="0">
              <a:solidFill>
                <a:srgbClr val="FFFFFF"/>
              </a:solidFill>
            </a:rPr>
            <a:t>1,021,359</a:t>
          </a:fld>
        </a:p>
      </cdr:txBody>
    </cdr:sp>
  </cdr:relSizeAnchor>
  <cdr:relSizeAnchor xmlns:cdr="http://schemas.openxmlformats.org/drawingml/2006/chartDrawing">
    <cdr:from>
      <cdr:x>0.31275</cdr:x>
      <cdr:y>0.80525</cdr:y>
    </cdr:from>
    <cdr:to>
      <cdr:x>0.39475</cdr:x>
      <cdr:y>0.845</cdr:y>
    </cdr:to>
    <cdr:sp textlink="motor!$G$7">
      <cdr:nvSpPr>
        <cdr:cNvPr id="3" name="1 CuadroTexto"/>
        <cdr:cNvSpPr txBox="1">
          <a:spLocks noChangeArrowheads="1"/>
        </cdr:cNvSpPr>
      </cdr:nvSpPr>
      <cdr:spPr>
        <a:xfrm>
          <a:off x="3095625" y="3467100"/>
          <a:ext cx="8096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22b7f82e-998e-45f0-bbc4-4fbacf8c0807}" type="TxLink">
            <a:rPr lang="en-US" cap="none" sz="800" b="1" i="0" u="none" baseline="0">
              <a:solidFill>
                <a:srgbClr val="FFFFFF"/>
              </a:solidFill>
            </a:rPr>
            <a:t>1,119,018</a:t>
          </a:fld>
        </a:p>
      </cdr:txBody>
    </cdr:sp>
  </cdr:relSizeAnchor>
  <cdr:relSizeAnchor xmlns:cdr="http://schemas.openxmlformats.org/drawingml/2006/chartDrawing">
    <cdr:from>
      <cdr:x>0.4505</cdr:x>
      <cdr:y>0.80525</cdr:y>
    </cdr:from>
    <cdr:to>
      <cdr:x>0.53275</cdr:x>
      <cdr:y>0.845</cdr:y>
    </cdr:to>
    <cdr:sp textlink="motor!$G$8">
      <cdr:nvSpPr>
        <cdr:cNvPr id="4" name="1 CuadroTexto"/>
        <cdr:cNvSpPr txBox="1">
          <a:spLocks noChangeArrowheads="1"/>
        </cdr:cNvSpPr>
      </cdr:nvSpPr>
      <cdr:spPr>
        <a:xfrm>
          <a:off x="445770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5d9545d-7be0-4f19-9ffe-a49e16ce37aa}" type="TxLink">
            <a:rPr lang="en-US" cap="none" sz="800" b="1" i="0" u="none" baseline="0">
              <a:solidFill>
                <a:srgbClr val="FFFFFF"/>
              </a:solidFill>
            </a:rPr>
            <a:t>1,117,751</a:t>
          </a:fld>
        </a:p>
      </cdr:txBody>
    </cdr:sp>
  </cdr:relSizeAnchor>
  <cdr:relSizeAnchor xmlns:cdr="http://schemas.openxmlformats.org/drawingml/2006/chartDrawing">
    <cdr:from>
      <cdr:x>0.5905</cdr:x>
      <cdr:y>0.80525</cdr:y>
    </cdr:from>
    <cdr:to>
      <cdr:x>0.6715</cdr:x>
      <cdr:y>0.845</cdr:y>
    </cdr:to>
    <cdr:sp textlink="motor!$G$9">
      <cdr:nvSpPr>
        <cdr:cNvPr id="5" name="1 CuadroTexto"/>
        <cdr:cNvSpPr txBox="1">
          <a:spLocks noChangeArrowheads="1"/>
        </cdr:cNvSpPr>
      </cdr:nvSpPr>
      <cdr:spPr>
        <a:xfrm>
          <a:off x="5848350" y="3467100"/>
          <a:ext cx="800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783405c3-4a9e-4151-8fad-27c09a2f7678}" type="TxLink">
            <a:rPr lang="en-US" cap="none" sz="800" b="1" i="0" u="none" baseline="0">
              <a:solidFill>
                <a:srgbClr val="FFFFFF"/>
              </a:solidFill>
            </a:rPr>
            <a:t>1,120,373</a:t>
          </a:fld>
        </a:p>
      </cdr:txBody>
    </cdr:sp>
  </cdr:relSizeAnchor>
  <cdr:relSizeAnchor xmlns:cdr="http://schemas.openxmlformats.org/drawingml/2006/chartDrawing">
    <cdr:from>
      <cdr:x>0.875</cdr:x>
      <cdr:y>0.8035</cdr:y>
    </cdr:from>
    <cdr:to>
      <cdr:x>0.97475</cdr:x>
      <cdr:y>0.84675</cdr:y>
    </cdr:to>
    <cdr:sp textlink="motor!$G$11">
      <cdr:nvSpPr>
        <cdr:cNvPr id="6" name="1 CuadroTexto"/>
        <cdr:cNvSpPr txBox="1">
          <a:spLocks noChangeArrowheads="1"/>
        </cdr:cNvSpPr>
      </cdr:nvSpPr>
      <cdr:spPr>
        <a:xfrm>
          <a:off x="8667750" y="3457575"/>
          <a:ext cx="990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a746c31-bcb0-405c-b3dd-c11c8420598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1,133,198</a:t>
          </a:fld>
        </a:p>
      </cdr:txBody>
    </cdr:sp>
  </cdr:relSizeAnchor>
  <cdr:relSizeAnchor xmlns:cdr="http://schemas.openxmlformats.org/drawingml/2006/chartDrawing">
    <cdr:from>
      <cdr:x>0.741</cdr:x>
      <cdr:y>0.80525</cdr:y>
    </cdr:from>
    <cdr:to>
      <cdr:x>0.82325</cdr:x>
      <cdr:y>0.845</cdr:y>
    </cdr:to>
    <cdr:sp textlink="motor!$G$10">
      <cdr:nvSpPr>
        <cdr:cNvPr id="7" name="1 CuadroTexto"/>
        <cdr:cNvSpPr txBox="1">
          <a:spLocks noChangeArrowheads="1"/>
        </cdr:cNvSpPr>
      </cdr:nvSpPr>
      <cdr:spPr>
        <a:xfrm>
          <a:off x="7334250" y="3467100"/>
          <a:ext cx="819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f5b1001-0734-4e1a-8f3d-84d82df0e5d2}" type="TxLink">
            <a:rPr lang="en-US" cap="none" sz="800" b="1" i="0" u="none" baseline="0">
              <a:solidFill>
                <a:srgbClr val="FFFFFF"/>
              </a:solidFill>
            </a:rPr>
            <a:t>1,130,000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142875</xdr:rowOff>
    </xdr:from>
    <xdr:to>
      <xdr:col>13</xdr:col>
      <xdr:colOff>400050</xdr:colOff>
      <xdr:row>22</xdr:row>
      <xdr:rowOff>123825</xdr:rowOff>
    </xdr:to>
    <xdr:graphicFrame>
      <xdr:nvGraphicFramePr>
        <xdr:cNvPr id="1" name="1 Gráfico"/>
        <xdr:cNvGraphicFramePr/>
      </xdr:nvGraphicFramePr>
      <xdr:xfrm>
        <a:off x="47625" y="142875"/>
        <a:ext cx="9906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58">
      <selection activeCell="F90" sqref="F90"/>
    </sheetView>
  </sheetViews>
  <sheetFormatPr defaultColWidth="11.421875" defaultRowHeight="15"/>
  <cols>
    <col min="1" max="1" width="5.00390625" style="0" bestFit="1" customWidth="1"/>
    <col min="2" max="2" width="6.8515625" style="0" bestFit="1" customWidth="1"/>
    <col min="3" max="3" width="9.140625" style="0" bestFit="1" customWidth="1"/>
    <col min="4" max="4" width="8.8515625" style="0" bestFit="1" customWidth="1"/>
    <col min="5" max="5" width="7.421875" style="0" customWidth="1"/>
    <col min="6" max="6" width="11.421875" style="0" bestFit="1" customWidth="1"/>
    <col min="7" max="7" width="10.140625" style="0" bestFit="1" customWidth="1"/>
    <col min="8" max="11" width="7.421875" style="0" customWidth="1"/>
    <col min="12" max="12" width="14.8515625" style="0" customWidth="1"/>
    <col min="13" max="13" width="7.421875" style="0" customWidth="1"/>
    <col min="14" max="14" width="12.57421875" style="0" customWidth="1"/>
    <col min="15" max="73" width="7.421875" style="0" customWidth="1"/>
    <col min="74" max="74" width="12.57421875" style="0" bestFit="1" customWidth="1"/>
  </cols>
  <sheetData>
    <row r="1" spans="1:9" ht="15">
      <c r="A1" s="2" t="s">
        <v>0</v>
      </c>
      <c r="B1" s="2" t="s">
        <v>14</v>
      </c>
      <c r="C1" t="s">
        <v>13</v>
      </c>
      <c r="F1" t="s">
        <v>15</v>
      </c>
      <c r="G1" t="str">
        <f>INDEX(Meses,F2)</f>
        <v>Sep</v>
      </c>
      <c r="I1" t="s">
        <v>1</v>
      </c>
    </row>
    <row r="2" spans="1:9" ht="15">
      <c r="A2">
        <v>2008</v>
      </c>
      <c r="B2" t="s">
        <v>1</v>
      </c>
      <c r="C2" s="1">
        <v>839134</v>
      </c>
      <c r="D2" s="1" t="e">
        <f aca="true" t="shared" si="0" ref="D2:D13">IF(B2=$G$1,C2,NA())</f>
        <v>#N/A</v>
      </c>
      <c r="F2" s="3">
        <v>9</v>
      </c>
      <c r="I2" t="s">
        <v>2</v>
      </c>
    </row>
    <row r="3" spans="2:9" ht="15">
      <c r="B3" t="s">
        <v>2</v>
      </c>
      <c r="C3" s="1">
        <v>844505</v>
      </c>
      <c r="D3" s="1" t="e">
        <f t="shared" si="0"/>
        <v>#N/A</v>
      </c>
      <c r="I3" t="s">
        <v>3</v>
      </c>
    </row>
    <row r="4" spans="2:9" ht="15">
      <c r="B4" t="s">
        <v>3</v>
      </c>
      <c r="C4" s="1">
        <v>844505</v>
      </c>
      <c r="D4" s="1" t="e">
        <f t="shared" si="0"/>
        <v>#N/A</v>
      </c>
      <c r="F4" s="4" t="s">
        <v>16</v>
      </c>
      <c r="G4" s="4"/>
      <c r="I4" t="s">
        <v>4</v>
      </c>
    </row>
    <row r="5" spans="2:9" ht="15">
      <c r="B5" t="s">
        <v>4</v>
      </c>
      <c r="C5" s="1">
        <v>850177</v>
      </c>
      <c r="D5" s="1" t="e">
        <f t="shared" si="0"/>
        <v>#N/A</v>
      </c>
      <c r="F5" s="3">
        <v>2008</v>
      </c>
      <c r="G5" s="1">
        <f ca="1">AVERAGE(OFFSET(INDEX($C$2:$C$91,MATCH(F5,$A$2:$A$91,0)),,0,$F$2))</f>
        <v>873847</v>
      </c>
      <c r="I5" t="s">
        <v>5</v>
      </c>
    </row>
    <row r="6" spans="2:9" ht="15">
      <c r="B6" t="s">
        <v>5</v>
      </c>
      <c r="C6" s="1">
        <v>862380</v>
      </c>
      <c r="D6" s="1" t="e">
        <f t="shared" si="0"/>
        <v>#N/A</v>
      </c>
      <c r="F6" s="3">
        <v>2009</v>
      </c>
      <c r="G6" s="1">
        <f ca="1">AVERAGE(OFFSET(INDEX($C$2:$C$91,MATCH(F6,$A$2:$A$91,0)),,0,$F$2))</f>
        <v>1021359.4444444445</v>
      </c>
      <c r="I6" t="s">
        <v>6</v>
      </c>
    </row>
    <row r="7" spans="2:9" ht="15">
      <c r="B7" t="s">
        <v>6</v>
      </c>
      <c r="C7" s="1">
        <v>893027</v>
      </c>
      <c r="D7" s="1" t="e">
        <f t="shared" si="0"/>
        <v>#N/A</v>
      </c>
      <c r="F7" s="3">
        <v>2010</v>
      </c>
      <c r="G7" s="1">
        <f ca="1">AVERAGE(OFFSET(INDEX($C$2:$C$91,MATCH(F7,$A$2:$A$91,0)),,0,$F$2))</f>
        <v>1119018</v>
      </c>
      <c r="I7" t="s">
        <v>7</v>
      </c>
    </row>
    <row r="8" spans="2:9" ht="15">
      <c r="B8" t="s">
        <v>7</v>
      </c>
      <c r="C8" s="1">
        <v>906030</v>
      </c>
      <c r="D8" s="1" t="e">
        <f t="shared" si="0"/>
        <v>#N/A</v>
      </c>
      <c r="F8" s="3">
        <v>2011</v>
      </c>
      <c r="G8" s="1">
        <f ca="1">AVERAGE(OFFSET(INDEX($C$2:$C$91,MATCH(F8,$A$2:$A$91,0)),,0,$F$2))</f>
        <v>1117751.2222222222</v>
      </c>
      <c r="I8" t="s">
        <v>8</v>
      </c>
    </row>
    <row r="9" spans="2:9" ht="15">
      <c r="B9" t="s">
        <v>8</v>
      </c>
      <c r="C9" s="1">
        <v>913052</v>
      </c>
      <c r="D9" s="1" t="e">
        <f t="shared" si="0"/>
        <v>#N/A</v>
      </c>
      <c r="F9" s="3">
        <v>2012</v>
      </c>
      <c r="G9" s="1">
        <f ca="1">AVERAGE(OFFSET(INDEX($C$2:$C$91,MATCH(F9,$A$2:$A$91,0)),,0,$F$2))</f>
        <v>1120373.4444444445</v>
      </c>
      <c r="I9" t="s">
        <v>9</v>
      </c>
    </row>
    <row r="10" spans="2:9" ht="15">
      <c r="B10" t="s">
        <v>9</v>
      </c>
      <c r="C10" s="1">
        <v>911813</v>
      </c>
      <c r="D10" s="1">
        <f t="shared" si="0"/>
        <v>911813</v>
      </c>
      <c r="F10" s="3">
        <v>2013</v>
      </c>
      <c r="G10" s="1">
        <f ca="1">AVERAGE(OFFSET(INDEX($C$2:$C$91,MATCH(F10,$A$2:$A$91,0)),,0,$F$2))</f>
        <v>1130000.4444444445</v>
      </c>
      <c r="I10" t="s">
        <v>10</v>
      </c>
    </row>
    <row r="11" spans="2:9" ht="15">
      <c r="B11" t="s">
        <v>10</v>
      </c>
      <c r="C11" s="1">
        <v>934144</v>
      </c>
      <c r="D11" s="1" t="e">
        <f t="shared" si="0"/>
        <v>#N/A</v>
      </c>
      <c r="F11" s="3">
        <v>2014</v>
      </c>
      <c r="G11" s="1">
        <f ca="1">AVERAGE(OFFSET(INDEX($C$2:$C$91,MATCH(F11,$A$2:$A$91,0)),,0,$F$2))</f>
        <v>1133198.4444444445</v>
      </c>
      <c r="I11" t="s">
        <v>11</v>
      </c>
    </row>
    <row r="12" spans="2:9" ht="15">
      <c r="B12" t="s">
        <v>11</v>
      </c>
      <c r="C12" s="1">
        <v>949124</v>
      </c>
      <c r="D12" s="1" t="e">
        <f t="shared" si="0"/>
        <v>#N/A</v>
      </c>
      <c r="I12" t="s">
        <v>12</v>
      </c>
    </row>
    <row r="13" spans="2:4" ht="15">
      <c r="B13" t="s">
        <v>12</v>
      </c>
      <c r="C13" s="1">
        <v>965485</v>
      </c>
      <c r="D13" s="1" t="e">
        <f t="shared" si="0"/>
        <v>#N/A</v>
      </c>
    </row>
    <row r="14" spans="3:4" ht="15">
      <c r="C14" s="1"/>
      <c r="D14" s="1"/>
    </row>
    <row r="15" spans="1:4" ht="15">
      <c r="A15">
        <v>2009</v>
      </c>
      <c r="B15" t="s">
        <v>1</v>
      </c>
      <c r="C15" s="1">
        <v>982432</v>
      </c>
      <c r="D15" s="1" t="e">
        <f aca="true" t="shared" si="1" ref="D15:D26">IF(B15=$G$1,C15,NA())</f>
        <v>#N/A</v>
      </c>
    </row>
    <row r="16" spans="2:4" ht="15">
      <c r="B16" t="s">
        <v>2</v>
      </c>
      <c r="C16" s="1">
        <v>1001650</v>
      </c>
      <c r="D16" s="1" t="e">
        <f t="shared" si="1"/>
        <v>#N/A</v>
      </c>
    </row>
    <row r="17" spans="2:4" ht="15">
      <c r="B17" t="s">
        <v>3</v>
      </c>
      <c r="C17" s="1">
        <v>1004012</v>
      </c>
      <c r="D17" s="1" t="e">
        <f t="shared" si="1"/>
        <v>#N/A</v>
      </c>
    </row>
    <row r="18" spans="2:4" ht="15">
      <c r="B18" t="s">
        <v>4</v>
      </c>
      <c r="C18" s="1">
        <v>1018540</v>
      </c>
      <c r="D18" s="1" t="e">
        <f t="shared" si="1"/>
        <v>#N/A</v>
      </c>
    </row>
    <row r="19" spans="2:4" ht="15">
      <c r="B19" t="s">
        <v>5</v>
      </c>
      <c r="C19" s="1">
        <v>1013495</v>
      </c>
      <c r="D19" s="1" t="e">
        <f t="shared" si="1"/>
        <v>#N/A</v>
      </c>
    </row>
    <row r="20" spans="2:4" ht="15">
      <c r="B20" t="s">
        <v>6</v>
      </c>
      <c r="C20" s="1">
        <v>1018882</v>
      </c>
      <c r="D20" s="1" t="e">
        <f t="shared" si="1"/>
        <v>#N/A</v>
      </c>
    </row>
    <row r="21" spans="2:4" ht="15">
      <c r="B21" t="s">
        <v>7</v>
      </c>
      <c r="C21" s="1">
        <v>1027740</v>
      </c>
      <c r="D21" s="1" t="e">
        <f t="shared" si="1"/>
        <v>#N/A</v>
      </c>
    </row>
    <row r="22" spans="2:4" ht="15">
      <c r="B22" t="s">
        <v>8</v>
      </c>
      <c r="C22" s="1">
        <v>1040942</v>
      </c>
      <c r="D22" s="1" t="e">
        <f t="shared" si="1"/>
        <v>#N/A</v>
      </c>
    </row>
    <row r="23" spans="2:4" ht="15">
      <c r="B23" t="s">
        <v>9</v>
      </c>
      <c r="C23" s="1">
        <v>1084542</v>
      </c>
      <c r="D23" s="1">
        <f t="shared" si="1"/>
        <v>1084542</v>
      </c>
    </row>
    <row r="24" spans="2:4" ht="15">
      <c r="B24" t="s">
        <v>10</v>
      </c>
      <c r="C24" s="1">
        <v>1088145</v>
      </c>
      <c r="D24" s="1" t="e">
        <f t="shared" si="1"/>
        <v>#N/A</v>
      </c>
    </row>
    <row r="25" spans="2:4" ht="15">
      <c r="B25" t="s">
        <v>11</v>
      </c>
      <c r="C25" s="1">
        <v>1089957</v>
      </c>
      <c r="D25" s="1" t="e">
        <f t="shared" si="1"/>
        <v>#N/A</v>
      </c>
    </row>
    <row r="26" spans="2:4" ht="15">
      <c r="B26" t="s">
        <v>12</v>
      </c>
      <c r="C26" s="1">
        <v>1085413</v>
      </c>
      <c r="D26" s="1" t="e">
        <f t="shared" si="1"/>
        <v>#N/A</v>
      </c>
    </row>
    <row r="27" spans="3:4" ht="15">
      <c r="C27" s="1"/>
      <c r="D27" s="1"/>
    </row>
    <row r="28" spans="1:4" ht="15">
      <c r="A28">
        <v>2010</v>
      </c>
      <c r="B28" t="s">
        <v>1</v>
      </c>
      <c r="C28" s="1">
        <v>1091499</v>
      </c>
      <c r="D28" s="1" t="e">
        <f aca="true" t="shared" si="2" ref="D28:D39">IF(B28=$G$1,C28,NA())</f>
        <v>#N/A</v>
      </c>
    </row>
    <row r="29" spans="2:4" ht="15">
      <c r="B29" t="s">
        <v>2</v>
      </c>
      <c r="C29" s="1">
        <v>1124298</v>
      </c>
      <c r="D29" s="1" t="e">
        <f t="shared" si="2"/>
        <v>#N/A</v>
      </c>
    </row>
    <row r="30" spans="2:4" ht="15">
      <c r="B30" t="s">
        <v>3</v>
      </c>
      <c r="C30" s="1">
        <v>1125130</v>
      </c>
      <c r="D30" s="1" t="e">
        <f t="shared" si="2"/>
        <v>#N/A</v>
      </c>
    </row>
    <row r="31" spans="2:4" ht="15">
      <c r="B31" t="s">
        <v>4</v>
      </c>
      <c r="C31" s="1">
        <v>1111349</v>
      </c>
      <c r="D31" s="1" t="e">
        <f t="shared" si="2"/>
        <v>#N/A</v>
      </c>
    </row>
    <row r="32" spans="2:4" ht="15">
      <c r="B32" t="s">
        <v>5</v>
      </c>
      <c r="C32" s="1">
        <v>1116294</v>
      </c>
      <c r="D32" s="1" t="e">
        <f t="shared" si="2"/>
        <v>#N/A</v>
      </c>
    </row>
    <row r="33" spans="2:4" ht="15">
      <c r="B33" t="s">
        <v>6</v>
      </c>
      <c r="C33" s="1">
        <v>1127335</v>
      </c>
      <c r="D33" s="1" t="e">
        <f t="shared" si="2"/>
        <v>#N/A</v>
      </c>
    </row>
    <row r="34" spans="2:4" ht="15">
      <c r="B34" t="s">
        <v>7</v>
      </c>
      <c r="C34" s="1">
        <v>1129271</v>
      </c>
      <c r="D34" s="1" t="e">
        <f t="shared" si="2"/>
        <v>#N/A</v>
      </c>
    </row>
    <row r="35" spans="2:4" ht="15">
      <c r="B35" t="s">
        <v>8</v>
      </c>
      <c r="C35" s="1">
        <v>1123040</v>
      </c>
      <c r="D35" s="1" t="e">
        <f t="shared" si="2"/>
        <v>#N/A</v>
      </c>
    </row>
    <row r="36" spans="2:4" ht="15">
      <c r="B36" t="s">
        <v>9</v>
      </c>
      <c r="C36" s="1">
        <v>1122946</v>
      </c>
      <c r="D36" s="1">
        <f t="shared" si="2"/>
        <v>1122946</v>
      </c>
    </row>
    <row r="37" spans="2:4" ht="15">
      <c r="B37" t="s">
        <v>10</v>
      </c>
      <c r="C37" s="1">
        <v>1126531</v>
      </c>
      <c r="D37" s="1" t="e">
        <f t="shared" si="2"/>
        <v>#N/A</v>
      </c>
    </row>
    <row r="38" spans="2:4" ht="15">
      <c r="B38" t="s">
        <v>11</v>
      </c>
      <c r="C38" s="1">
        <v>1130454</v>
      </c>
      <c r="D38" s="1" t="e">
        <f t="shared" si="2"/>
        <v>#N/A</v>
      </c>
    </row>
    <row r="39" spans="2:4" ht="15">
      <c r="B39" t="s">
        <v>12</v>
      </c>
      <c r="C39" s="1">
        <v>1113156</v>
      </c>
      <c r="D39" s="1" t="e">
        <f t="shared" si="2"/>
        <v>#N/A</v>
      </c>
    </row>
    <row r="40" spans="3:4" ht="15">
      <c r="C40" s="1"/>
      <c r="D40" s="1"/>
    </row>
    <row r="41" spans="1:4" ht="15">
      <c r="A41">
        <v>2011</v>
      </c>
      <c r="B41" t="s">
        <v>1</v>
      </c>
      <c r="C41" s="1">
        <v>1112834</v>
      </c>
      <c r="D41" s="1" t="e">
        <f aca="true" t="shared" si="3" ref="D41:D52">IF(B41=$G$1,C41,NA())</f>
        <v>#N/A</v>
      </c>
    </row>
    <row r="42" spans="2:4" ht="15">
      <c r="B42" t="s">
        <v>2</v>
      </c>
      <c r="C42" s="1">
        <v>1114187</v>
      </c>
      <c r="D42" s="1" t="e">
        <f t="shared" si="3"/>
        <v>#N/A</v>
      </c>
    </row>
    <row r="43" spans="2:4" ht="15">
      <c r="B43" t="s">
        <v>3</v>
      </c>
      <c r="C43" s="1">
        <v>1113216</v>
      </c>
      <c r="D43" s="1" t="e">
        <f t="shared" si="3"/>
        <v>#N/A</v>
      </c>
    </row>
    <row r="44" spans="2:4" ht="15">
      <c r="B44" t="s">
        <v>4</v>
      </c>
      <c r="C44" s="1">
        <v>1106274</v>
      </c>
      <c r="D44" s="1" t="e">
        <f t="shared" si="3"/>
        <v>#N/A</v>
      </c>
    </row>
    <row r="45" spans="2:4" ht="15">
      <c r="B45" t="s">
        <v>5</v>
      </c>
      <c r="C45" s="1">
        <v>1121479</v>
      </c>
      <c r="D45" s="1" t="e">
        <f t="shared" si="3"/>
        <v>#N/A</v>
      </c>
    </row>
    <row r="46" spans="2:4" ht="15">
      <c r="B46" t="s">
        <v>6</v>
      </c>
      <c r="C46" s="1">
        <v>1122821</v>
      </c>
      <c r="D46" s="1" t="e">
        <f t="shared" si="3"/>
        <v>#N/A</v>
      </c>
    </row>
    <row r="47" spans="2:4" ht="15">
      <c r="B47" t="s">
        <v>7</v>
      </c>
      <c r="C47" s="1">
        <v>1127356</v>
      </c>
      <c r="D47" s="1" t="e">
        <f t="shared" si="3"/>
        <v>#N/A</v>
      </c>
    </row>
    <row r="48" spans="2:4" ht="15">
      <c r="B48" t="s">
        <v>8</v>
      </c>
      <c r="C48" s="1">
        <v>1120284</v>
      </c>
      <c r="D48" s="1" t="e">
        <f t="shared" si="3"/>
        <v>#N/A</v>
      </c>
    </row>
    <row r="49" spans="2:4" ht="15">
      <c r="B49" t="s">
        <v>9</v>
      </c>
      <c r="C49" s="1">
        <v>1121310</v>
      </c>
      <c r="D49" s="1">
        <f t="shared" si="3"/>
        <v>1121310</v>
      </c>
    </row>
    <row r="50" spans="2:4" ht="15">
      <c r="B50" t="s">
        <v>10</v>
      </c>
      <c r="C50" s="1">
        <v>1121438</v>
      </c>
      <c r="D50" s="1" t="e">
        <f t="shared" si="3"/>
        <v>#N/A</v>
      </c>
    </row>
    <row r="51" spans="2:4" ht="15">
      <c r="B51" t="s">
        <v>11</v>
      </c>
      <c r="C51" s="1">
        <v>1116069</v>
      </c>
      <c r="D51" s="1" t="e">
        <f t="shared" si="3"/>
        <v>#N/A</v>
      </c>
    </row>
    <row r="52" spans="2:4" ht="15">
      <c r="B52" t="s">
        <v>12</v>
      </c>
      <c r="C52" s="1">
        <v>1115408</v>
      </c>
      <c r="D52" s="1" t="e">
        <f t="shared" si="3"/>
        <v>#N/A</v>
      </c>
    </row>
    <row r="53" spans="3:4" ht="15">
      <c r="C53" s="1"/>
      <c r="D53" s="1"/>
    </row>
    <row r="54" spans="1:4" ht="15">
      <c r="A54">
        <v>2012</v>
      </c>
      <c r="B54" t="s">
        <v>1</v>
      </c>
      <c r="C54" s="1">
        <v>1117587</v>
      </c>
      <c r="D54" s="1" t="e">
        <f aca="true" t="shared" si="4" ref="D54:D65">IF(B54=$G$1,C54,NA())</f>
        <v>#N/A</v>
      </c>
    </row>
    <row r="55" spans="2:4" ht="15">
      <c r="B55" t="s">
        <v>2</v>
      </c>
      <c r="C55" s="1">
        <v>1115629</v>
      </c>
      <c r="D55" s="1" t="e">
        <f t="shared" si="4"/>
        <v>#N/A</v>
      </c>
    </row>
    <row r="56" spans="2:4" ht="15">
      <c r="B56" t="s">
        <v>3</v>
      </c>
      <c r="C56" s="1">
        <v>1117008</v>
      </c>
      <c r="D56" s="1" t="e">
        <f t="shared" si="4"/>
        <v>#N/A</v>
      </c>
    </row>
    <row r="57" spans="2:4" ht="15">
      <c r="B57" t="s">
        <v>4</v>
      </c>
      <c r="C57" s="1">
        <v>1118840</v>
      </c>
      <c r="D57" s="1" t="e">
        <f t="shared" si="4"/>
        <v>#N/A</v>
      </c>
    </row>
    <row r="58" spans="2:4" ht="15">
      <c r="B58" t="s">
        <v>5</v>
      </c>
      <c r="C58" s="1">
        <v>1117651</v>
      </c>
      <c r="D58" s="1" t="e">
        <f t="shared" si="4"/>
        <v>#N/A</v>
      </c>
    </row>
    <row r="59" spans="2:4" ht="15">
      <c r="B59" t="s">
        <v>6</v>
      </c>
      <c r="C59" s="1">
        <v>1122168</v>
      </c>
      <c r="D59" s="1" t="e">
        <f t="shared" si="4"/>
        <v>#N/A</v>
      </c>
    </row>
    <row r="60" spans="2:4" ht="15">
      <c r="B60" t="s">
        <v>7</v>
      </c>
      <c r="C60" s="1">
        <v>1123742</v>
      </c>
      <c r="D60" s="1" t="e">
        <f t="shared" si="4"/>
        <v>#N/A</v>
      </c>
    </row>
    <row r="61" spans="2:4" ht="15">
      <c r="B61" t="s">
        <v>8</v>
      </c>
      <c r="C61" s="1">
        <v>1124167</v>
      </c>
      <c r="D61" s="1" t="e">
        <f t="shared" si="4"/>
        <v>#N/A</v>
      </c>
    </row>
    <row r="62" spans="2:4" ht="15">
      <c r="B62" t="s">
        <v>9</v>
      </c>
      <c r="C62" s="1">
        <v>1126569</v>
      </c>
      <c r="D62" s="1">
        <f t="shared" si="4"/>
        <v>1126569</v>
      </c>
    </row>
    <row r="63" spans="2:4" ht="15">
      <c r="B63" t="s">
        <v>10</v>
      </c>
      <c r="C63" s="1">
        <v>1127014</v>
      </c>
      <c r="D63" s="1" t="e">
        <f t="shared" si="4"/>
        <v>#N/A</v>
      </c>
    </row>
    <row r="64" spans="2:4" ht="15">
      <c r="B64" t="s">
        <v>11</v>
      </c>
      <c r="C64" s="1">
        <v>1135151</v>
      </c>
      <c r="D64" s="1" t="e">
        <f t="shared" si="4"/>
        <v>#N/A</v>
      </c>
    </row>
    <row r="65" spans="2:4" ht="15">
      <c r="B65" t="s">
        <v>12</v>
      </c>
      <c r="C65" s="1">
        <v>1141921</v>
      </c>
      <c r="D65" s="1" t="e">
        <f t="shared" si="4"/>
        <v>#N/A</v>
      </c>
    </row>
    <row r="66" spans="3:4" ht="15">
      <c r="C66" s="1"/>
      <c r="D66" s="1"/>
    </row>
    <row r="67" spans="1:4" ht="15">
      <c r="A67">
        <v>2013</v>
      </c>
      <c r="B67" t="s">
        <v>1</v>
      </c>
      <c r="C67" s="1">
        <v>1080513</v>
      </c>
      <c r="D67" s="1" t="e">
        <f aca="true" t="shared" si="5" ref="D67:D78">IF(B67=$G$1,C67,NA())</f>
        <v>#N/A</v>
      </c>
    </row>
    <row r="68" spans="2:4" ht="15">
      <c r="B68" t="s">
        <v>2</v>
      </c>
      <c r="C68" s="1">
        <v>1133368</v>
      </c>
      <c r="D68" s="1" t="e">
        <f t="shared" si="5"/>
        <v>#N/A</v>
      </c>
    </row>
    <row r="69" spans="2:4" ht="15">
      <c r="B69" t="s">
        <v>3</v>
      </c>
      <c r="C69" s="1">
        <v>1134224</v>
      </c>
      <c r="D69" s="1" t="e">
        <f t="shared" si="5"/>
        <v>#N/A</v>
      </c>
    </row>
    <row r="70" spans="2:4" ht="15">
      <c r="B70" t="s">
        <v>4</v>
      </c>
      <c r="C70" s="1">
        <v>1136471</v>
      </c>
      <c r="D70" s="1" t="e">
        <f t="shared" si="5"/>
        <v>#N/A</v>
      </c>
    </row>
    <row r="71" spans="2:4" ht="15">
      <c r="B71" t="s">
        <v>5</v>
      </c>
      <c r="C71" s="1">
        <v>1136202</v>
      </c>
      <c r="D71" s="1" t="e">
        <f t="shared" si="5"/>
        <v>#N/A</v>
      </c>
    </row>
    <row r="72" spans="2:4" ht="15">
      <c r="B72" t="s">
        <v>6</v>
      </c>
      <c r="C72" s="1">
        <v>1138403</v>
      </c>
      <c r="D72" s="1" t="e">
        <f t="shared" si="5"/>
        <v>#N/A</v>
      </c>
    </row>
    <row r="73" spans="2:4" ht="15">
      <c r="B73" t="s">
        <v>7</v>
      </c>
      <c r="C73" s="1">
        <v>1139342</v>
      </c>
      <c r="D73" s="1" t="e">
        <f t="shared" si="5"/>
        <v>#N/A</v>
      </c>
    </row>
    <row r="74" spans="2:4" ht="15">
      <c r="B74" t="s">
        <v>8</v>
      </c>
      <c r="C74" s="1">
        <v>1139872</v>
      </c>
      <c r="D74" s="1" t="e">
        <f t="shared" si="5"/>
        <v>#N/A</v>
      </c>
    </row>
    <row r="75" spans="2:4" ht="15">
      <c r="B75" t="s">
        <v>9</v>
      </c>
      <c r="C75" s="1">
        <v>1131609</v>
      </c>
      <c r="D75" s="1">
        <f t="shared" si="5"/>
        <v>1131609</v>
      </c>
    </row>
    <row r="76" spans="2:4" ht="15">
      <c r="B76" t="s">
        <v>10</v>
      </c>
      <c r="C76" s="1">
        <v>1134483</v>
      </c>
      <c r="D76" s="1" t="e">
        <f t="shared" si="5"/>
        <v>#N/A</v>
      </c>
    </row>
    <row r="77" spans="2:4" ht="15">
      <c r="B77" t="s">
        <v>11</v>
      </c>
      <c r="C77" s="1">
        <v>1134145</v>
      </c>
      <c r="D77" s="1" t="e">
        <f t="shared" si="5"/>
        <v>#N/A</v>
      </c>
    </row>
    <row r="78" spans="2:4" ht="15">
      <c r="B78" t="s">
        <v>12</v>
      </c>
      <c r="C78" s="1">
        <v>1134457</v>
      </c>
      <c r="D78" s="1" t="e">
        <f t="shared" si="5"/>
        <v>#N/A</v>
      </c>
    </row>
    <row r="80" spans="1:4" ht="15">
      <c r="A80">
        <v>2014</v>
      </c>
      <c r="B80" t="s">
        <v>1</v>
      </c>
      <c r="C80" s="1">
        <v>1133131</v>
      </c>
      <c r="D80" s="1" t="e">
        <f aca="true" t="shared" si="6" ref="D80:D91">IF(B80=$G$1,C80,NA())</f>
        <v>#N/A</v>
      </c>
    </row>
    <row r="81" spans="2:4" ht="15">
      <c r="B81" t="s">
        <v>2</v>
      </c>
      <c r="C81" s="1">
        <v>1138527</v>
      </c>
      <c r="D81" s="1" t="e">
        <f t="shared" si="6"/>
        <v>#N/A</v>
      </c>
    </row>
    <row r="82" spans="2:4" ht="15">
      <c r="B82" t="s">
        <v>3</v>
      </c>
      <c r="C82" s="1">
        <v>1136078</v>
      </c>
      <c r="D82" s="1" t="e">
        <f t="shared" si="6"/>
        <v>#N/A</v>
      </c>
    </row>
    <row r="83" spans="2:4" ht="15">
      <c r="B83" t="s">
        <v>4</v>
      </c>
      <c r="C83" s="1">
        <v>1131981</v>
      </c>
      <c r="D83" s="1" t="e">
        <f t="shared" si="6"/>
        <v>#N/A</v>
      </c>
    </row>
    <row r="84" spans="2:4" ht="15">
      <c r="B84" t="s">
        <v>5</v>
      </c>
      <c r="C84" s="1">
        <v>1136202</v>
      </c>
      <c r="D84" s="1" t="e">
        <f t="shared" si="6"/>
        <v>#N/A</v>
      </c>
    </row>
    <row r="85" spans="2:4" ht="15">
      <c r="B85" t="s">
        <v>6</v>
      </c>
      <c r="C85" s="1">
        <v>1129397</v>
      </c>
      <c r="D85" s="1" t="e">
        <f t="shared" si="6"/>
        <v>#N/A</v>
      </c>
    </row>
    <row r="86" spans="2:4" ht="15">
      <c r="B86" t="s">
        <v>7</v>
      </c>
      <c r="C86" s="1">
        <v>1130335</v>
      </c>
      <c r="D86" s="1" t="e">
        <f t="shared" si="6"/>
        <v>#N/A</v>
      </c>
    </row>
    <row r="87" spans="2:4" ht="15">
      <c r="B87" t="s">
        <v>8</v>
      </c>
      <c r="C87" s="1">
        <v>1132018</v>
      </c>
      <c r="D87" s="1" t="e">
        <f t="shared" si="6"/>
        <v>#N/A</v>
      </c>
    </row>
    <row r="88" spans="2:4" ht="15">
      <c r="B88" t="s">
        <v>9</v>
      </c>
      <c r="C88" s="1">
        <v>1131117</v>
      </c>
      <c r="D88" s="1">
        <f t="shared" si="6"/>
        <v>1131117</v>
      </c>
    </row>
    <row r="89" spans="2:4" ht="15">
      <c r="B89" t="s">
        <v>10</v>
      </c>
      <c r="C89" s="1"/>
      <c r="D89" s="1" t="e">
        <f t="shared" si="6"/>
        <v>#N/A</v>
      </c>
    </row>
    <row r="90" spans="2:4" ht="15">
      <c r="B90" t="s">
        <v>11</v>
      </c>
      <c r="C90" s="1"/>
      <c r="D90" s="1" t="e">
        <f t="shared" si="6"/>
        <v>#N/A</v>
      </c>
    </row>
    <row r="91" spans="2:4" ht="15">
      <c r="B91" t="s">
        <v>12</v>
      </c>
      <c r="C91" s="1"/>
      <c r="D91" s="1" t="e">
        <f t="shared" si="6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:V2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2" max="12" width="8.8515625" style="0" bestFit="1" customWidth="1"/>
    <col min="13" max="18" width="8.7109375" style="0" bestFit="1" customWidth="1"/>
    <col min="21" max="22" width="8.7109375" style="0" bestFit="1" customWidth="1"/>
  </cols>
  <sheetData>
    <row r="1" ht="15.75" thickBot="1"/>
    <row r="2" spans="15:22" ht="15.75" thickBot="1">
      <c r="O2" s="19" t="s">
        <v>31</v>
      </c>
      <c r="P2" s="20"/>
      <c r="Q2" s="20"/>
      <c r="R2" s="20"/>
      <c r="S2" s="20"/>
      <c r="T2" s="20"/>
      <c r="U2" s="21"/>
      <c r="V2" s="22"/>
    </row>
    <row r="3" spans="15:22" ht="15.75" thickBot="1">
      <c r="O3" s="7" t="s">
        <v>17</v>
      </c>
      <c r="P3" s="8">
        <v>2008</v>
      </c>
      <c r="Q3" s="8">
        <v>2009</v>
      </c>
      <c r="R3" s="8">
        <v>2010</v>
      </c>
      <c r="S3" s="8">
        <v>2011</v>
      </c>
      <c r="T3" s="8">
        <v>2012</v>
      </c>
      <c r="U3" s="9">
        <v>2013</v>
      </c>
      <c r="V3" s="9">
        <v>2014</v>
      </c>
    </row>
    <row r="4" spans="15:22" ht="15">
      <c r="O4" s="10" t="s">
        <v>18</v>
      </c>
      <c r="P4" s="11">
        <v>839134</v>
      </c>
      <c r="Q4" s="11">
        <v>982432</v>
      </c>
      <c r="R4" s="11">
        <v>1091499</v>
      </c>
      <c r="S4" s="11">
        <v>1112834</v>
      </c>
      <c r="T4" s="11">
        <v>1117587</v>
      </c>
      <c r="U4" s="12">
        <v>1080513</v>
      </c>
      <c r="V4" s="12">
        <v>1133131</v>
      </c>
    </row>
    <row r="5" spans="15:22" ht="15">
      <c r="O5" s="13" t="s">
        <v>19</v>
      </c>
      <c r="P5" s="14">
        <v>844505</v>
      </c>
      <c r="Q5" s="14">
        <v>1001650</v>
      </c>
      <c r="R5" s="14">
        <v>1124298</v>
      </c>
      <c r="S5" s="14">
        <v>1114187</v>
      </c>
      <c r="T5" s="14">
        <v>1115629</v>
      </c>
      <c r="U5" s="15">
        <v>1133368</v>
      </c>
      <c r="V5" s="15">
        <v>1138527</v>
      </c>
    </row>
    <row r="6" spans="15:22" ht="15">
      <c r="O6" s="10" t="s">
        <v>20</v>
      </c>
      <c r="P6" s="11">
        <v>844505</v>
      </c>
      <c r="Q6" s="11">
        <v>1004012</v>
      </c>
      <c r="R6" s="11">
        <v>1125130</v>
      </c>
      <c r="S6" s="11">
        <v>1113216</v>
      </c>
      <c r="T6" s="11">
        <v>1117008</v>
      </c>
      <c r="U6" s="12">
        <v>1134224</v>
      </c>
      <c r="V6" s="12">
        <v>1136078</v>
      </c>
    </row>
    <row r="7" spans="15:22" ht="15">
      <c r="O7" s="13" t="s">
        <v>21</v>
      </c>
      <c r="P7" s="14">
        <v>850177</v>
      </c>
      <c r="Q7" s="14">
        <v>1018540</v>
      </c>
      <c r="R7" s="14">
        <v>1111349</v>
      </c>
      <c r="S7" s="14">
        <v>1106274</v>
      </c>
      <c r="T7" s="14">
        <v>1118840</v>
      </c>
      <c r="U7" s="15">
        <v>1136471</v>
      </c>
      <c r="V7" s="15">
        <v>1131981</v>
      </c>
    </row>
    <row r="8" spans="15:22" ht="15">
      <c r="O8" s="10" t="s">
        <v>22</v>
      </c>
      <c r="P8" s="11">
        <v>862380</v>
      </c>
      <c r="Q8" s="11">
        <v>1013495</v>
      </c>
      <c r="R8" s="11">
        <v>1116294</v>
      </c>
      <c r="S8" s="11">
        <v>1121479</v>
      </c>
      <c r="T8" s="11">
        <v>1117651</v>
      </c>
      <c r="U8" s="12">
        <v>1136202</v>
      </c>
      <c r="V8" s="12">
        <v>1136202</v>
      </c>
    </row>
    <row r="9" spans="15:22" ht="15">
      <c r="O9" s="13" t="s">
        <v>23</v>
      </c>
      <c r="P9" s="14">
        <v>893027</v>
      </c>
      <c r="Q9" s="14">
        <v>1018882</v>
      </c>
      <c r="R9" s="14">
        <v>1127335</v>
      </c>
      <c r="S9" s="14">
        <v>1122821</v>
      </c>
      <c r="T9" s="14">
        <v>1122168</v>
      </c>
      <c r="U9" s="15">
        <v>1138403</v>
      </c>
      <c r="V9" s="15">
        <v>1129397</v>
      </c>
    </row>
    <row r="10" spans="15:22" ht="15">
      <c r="O10" s="10" t="s">
        <v>24</v>
      </c>
      <c r="P10" s="11">
        <v>906030</v>
      </c>
      <c r="Q10" s="11">
        <v>1027740</v>
      </c>
      <c r="R10" s="11">
        <v>1129271</v>
      </c>
      <c r="S10" s="11">
        <v>1127356</v>
      </c>
      <c r="T10" s="11">
        <v>1123742</v>
      </c>
      <c r="U10" s="12">
        <v>1139342</v>
      </c>
      <c r="V10" s="12">
        <v>1130335</v>
      </c>
    </row>
    <row r="11" spans="15:22" ht="15">
      <c r="O11" s="13" t="s">
        <v>25</v>
      </c>
      <c r="P11" s="14">
        <v>913052</v>
      </c>
      <c r="Q11" s="14">
        <v>1040942</v>
      </c>
      <c r="R11" s="14">
        <v>1123040</v>
      </c>
      <c r="S11" s="14">
        <v>1120284</v>
      </c>
      <c r="T11" s="14">
        <v>1124167</v>
      </c>
      <c r="U11" s="15">
        <v>1139872</v>
      </c>
      <c r="V11" s="15">
        <v>1132018</v>
      </c>
    </row>
    <row r="12" spans="15:22" ht="22.5">
      <c r="O12" s="10" t="s">
        <v>26</v>
      </c>
      <c r="P12" s="11">
        <v>911813</v>
      </c>
      <c r="Q12" s="11">
        <v>1084542</v>
      </c>
      <c r="R12" s="11">
        <v>1122946</v>
      </c>
      <c r="S12" s="11">
        <v>1121310</v>
      </c>
      <c r="T12" s="11">
        <v>1126569</v>
      </c>
      <c r="U12" s="12">
        <v>1131609</v>
      </c>
      <c r="V12" s="12">
        <v>1131117</v>
      </c>
    </row>
    <row r="13" spans="15:22" ht="15">
      <c r="O13" s="13" t="s">
        <v>27</v>
      </c>
      <c r="P13" s="14">
        <v>934144</v>
      </c>
      <c r="Q13" s="14">
        <v>1088145</v>
      </c>
      <c r="R13" s="14">
        <v>1126531</v>
      </c>
      <c r="S13" s="14">
        <v>1121438</v>
      </c>
      <c r="T13" s="14">
        <v>1127014</v>
      </c>
      <c r="U13" s="15">
        <v>1134483</v>
      </c>
      <c r="V13" s="15"/>
    </row>
    <row r="14" spans="15:22" ht="15">
      <c r="O14" s="10" t="s">
        <v>28</v>
      </c>
      <c r="P14" s="11">
        <v>949124</v>
      </c>
      <c r="Q14" s="11">
        <v>1089957</v>
      </c>
      <c r="R14" s="11">
        <v>1130454</v>
      </c>
      <c r="S14" s="11">
        <v>1116069</v>
      </c>
      <c r="T14" s="11">
        <v>1135151</v>
      </c>
      <c r="U14" s="12">
        <v>1134145</v>
      </c>
      <c r="V14" s="12"/>
    </row>
    <row r="15" spans="15:22" ht="15.75" thickBot="1">
      <c r="O15" s="13" t="s">
        <v>29</v>
      </c>
      <c r="P15" s="14">
        <v>965485</v>
      </c>
      <c r="Q15" s="14">
        <v>1085413</v>
      </c>
      <c r="R15" s="14">
        <v>1113156</v>
      </c>
      <c r="S15" s="14">
        <v>1115408</v>
      </c>
      <c r="T15" s="14">
        <v>1141921</v>
      </c>
      <c r="U15" s="15">
        <v>1134457</v>
      </c>
      <c r="V15" s="15"/>
    </row>
    <row r="16" spans="15:22" ht="15.75" thickBot="1">
      <c r="O16" s="16" t="s">
        <v>30</v>
      </c>
      <c r="P16" s="17">
        <f>AVERAGE(P4:P15)</f>
        <v>892781.3333333334</v>
      </c>
      <c r="Q16" s="17">
        <f>AVERAGE(Q4:Q15)</f>
        <v>1037979.1666666666</v>
      </c>
      <c r="R16" s="17">
        <f>AVERAGE(R4:R15)</f>
        <v>1120108.5833333333</v>
      </c>
      <c r="S16" s="17">
        <f>AVERAGE(S4:S15)</f>
        <v>1117723</v>
      </c>
      <c r="T16" s="17">
        <f>AVERAGE(T4:T15)</f>
        <v>1123953.9166666667</v>
      </c>
      <c r="U16" s="18">
        <f>AVERAGE(U4:U15)</f>
        <v>1131090.75</v>
      </c>
      <c r="V16" s="18">
        <f>AVERAGE(V4:V15)</f>
        <v>1133198.4444444445</v>
      </c>
    </row>
    <row r="24" spans="5:7" ht="15">
      <c r="E24" s="5" t="str">
        <f>_xlfn.IFERROR(INDEX(Meses,motor!$F$2-1),"")</f>
        <v>Ago</v>
      </c>
      <c r="F24" s="6" t="str">
        <f>INDEX(Meses,motor!$F$2)</f>
        <v>Sep</v>
      </c>
      <c r="G24" s="5" t="str">
        <f>_xlfn.IFERROR(INDEX(Meses,motor!$F$2+1),"")</f>
        <v>Oct</v>
      </c>
    </row>
  </sheetData>
  <sheetProtection/>
  <mergeCells count="1">
    <mergeCell ref="O2:V2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Maagan Michael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Dunkelman</dc:creator>
  <cp:keywords/>
  <dc:description/>
  <cp:lastModifiedBy>Horacio Guerra Burbano</cp:lastModifiedBy>
  <dcterms:created xsi:type="dcterms:W3CDTF">2012-12-25T15:06:35Z</dcterms:created>
  <dcterms:modified xsi:type="dcterms:W3CDTF">2014-10-28T20:38:32Z</dcterms:modified>
  <cp:category/>
  <cp:version/>
  <cp:contentType/>
  <cp:contentStatus/>
</cp:coreProperties>
</file>