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88" activeTab="4"/>
  </bookViews>
  <sheets>
    <sheet name="PASO 1" sheetId="1" r:id="rId1"/>
    <sheet name="PASO 2 " sheetId="2" r:id="rId2"/>
    <sheet name="PASO 3 " sheetId="3" r:id="rId3"/>
    <sheet name="PASO 4" sheetId="4" r:id="rId4"/>
    <sheet name="PASO 5" sheetId="5" r:id="rId5"/>
    <sheet name="PASO 6" sheetId="6" r:id="rId6"/>
    <sheet name="PASO 7" sheetId="7" r:id="rId7"/>
    <sheet name=" PASO 8" sheetId="8" r:id="rId8"/>
    <sheet name="PASO 9 " sheetId="9" r:id="rId9"/>
    <sheet name="PASO 10." sheetId="10" r:id="rId10"/>
    <sheet name="RESUMEN INSTITUCIONAL" sheetId="11" r:id="rId11"/>
  </sheets>
  <definedNames>
    <definedName name="_xlfn.IFERROR" hidden="1">#NAME?</definedName>
  </definedNames>
  <calcPr fullCalcOnLoad="1"/>
</workbook>
</file>

<file path=xl/comments1.xml><?xml version="1.0" encoding="utf-8"?>
<comments xmlns="http://schemas.openxmlformats.org/spreadsheetml/2006/main">
  <authors>
    <author>JOSE TOMAS FRANCO CADENA</author>
  </authors>
  <commentList>
    <comment ref="G28" authorId="0">
      <text>
        <r>
          <rPr>
            <b/>
            <sz val="9"/>
            <rFont val="Tahoma"/>
            <family val="2"/>
          </rPr>
          <t xml:space="preserve">IDSN: </t>
        </r>
        <r>
          <rPr>
            <sz val="9"/>
            <rFont val="Tahoma"/>
            <family val="2"/>
          </rPr>
          <t xml:space="preserve">Si existe la política y se encuentra vigente diligencie </t>
        </r>
        <r>
          <rPr>
            <b/>
            <sz val="9"/>
            <rFont val="Tahoma"/>
            <family val="2"/>
          </rPr>
          <t>"10"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G10" authorId="0">
      <text>
        <r>
          <rPr>
            <b/>
            <sz val="9"/>
            <rFont val="Tahoma"/>
            <family val="2"/>
          </rPr>
          <t xml:space="preserve">IDSN: </t>
        </r>
        <r>
          <rPr>
            <sz val="9"/>
            <rFont val="Tahoma"/>
            <family val="2"/>
          </rPr>
          <t xml:space="preserve">Si existe la política y se encuentra vigente diligencie </t>
        </r>
        <r>
          <rPr>
            <b/>
            <sz val="9"/>
            <rFont val="Tahoma"/>
            <family val="2"/>
          </rPr>
          <t>"15"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E20" authorId="0">
      <text>
        <r>
          <rPr>
            <b/>
            <sz val="9"/>
            <rFont val="Tahoma"/>
            <family val="2"/>
          </rPr>
          <t xml:space="preserve">IDSN: </t>
        </r>
        <r>
          <rPr>
            <sz val="9"/>
            <rFont val="Tahoma"/>
            <family val="2"/>
          </rPr>
          <t>Diligencie la informacion solicitada. Si no cuenta con informacion</t>
        </r>
        <r>
          <rPr>
            <b/>
            <sz val="9"/>
            <rFont val="Tahoma"/>
            <family val="2"/>
          </rPr>
          <t xml:space="preserve"> </t>
        </r>
        <r>
          <rPr>
            <sz val="9"/>
            <rFont val="Tahoma"/>
            <family val="2"/>
          </rPr>
          <t xml:space="preserve">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22"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2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32" authorId="0">
      <text>
        <r>
          <rPr>
            <b/>
            <sz val="9"/>
            <rFont val="Tahoma"/>
            <family val="2"/>
          </rPr>
          <t>IDSN:</t>
        </r>
        <r>
          <rPr>
            <sz val="9"/>
            <rFont val="Tahoma"/>
            <family val="2"/>
          </rPr>
          <t xml:space="preserve"> 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6"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 xml:space="preserve">.
</t>
        </r>
      </text>
    </comment>
    <comment ref="E3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0" authorId="0">
      <text>
        <r>
          <rPr>
            <b/>
            <sz val="9"/>
            <rFont val="Tahoma"/>
            <family val="2"/>
          </rPr>
          <t>IDSN:</t>
        </r>
        <r>
          <rPr>
            <sz val="9"/>
            <rFont val="Tahoma"/>
            <family val="2"/>
          </rPr>
          <t xml:space="preserve">
Integra 1,1 y 1,3 del nacional</t>
        </r>
      </text>
    </comment>
    <comment ref="A14" authorId="0">
      <text>
        <r>
          <rPr>
            <b/>
            <sz val="9"/>
            <rFont val="Tahoma"/>
            <family val="2"/>
          </rPr>
          <t>IDSN:</t>
        </r>
        <r>
          <rPr>
            <sz val="9"/>
            <rFont val="Tahoma"/>
            <family val="2"/>
          </rPr>
          <t xml:space="preserve">
Integra 1,2 y 1,4 del nivel nacional</t>
        </r>
      </text>
    </comment>
    <comment ref="A16" authorId="0">
      <text>
        <r>
          <rPr>
            <b/>
            <sz val="9"/>
            <rFont val="Tahoma"/>
            <family val="2"/>
          </rPr>
          <t>IDSN:</t>
        </r>
        <r>
          <rPr>
            <sz val="9"/>
            <rFont val="Tahoma"/>
            <family val="2"/>
          </rPr>
          <t xml:space="preserve">
Integra la visión de los criterios 1,1 al 1,6</t>
        </r>
      </text>
    </comment>
    <comment ref="A20" authorId="0">
      <text>
        <r>
          <rPr>
            <b/>
            <sz val="9"/>
            <rFont val="Tahoma"/>
            <family val="2"/>
          </rPr>
          <t>IDSN:</t>
        </r>
        <r>
          <rPr>
            <sz val="9"/>
            <rFont val="Tahoma"/>
            <family val="2"/>
          </rPr>
          <t xml:space="preserve">
Criterio Global 1,8 del lineamiento nacional</t>
        </r>
      </text>
    </comment>
    <comment ref="A18" authorId="0">
      <text>
        <r>
          <rPr>
            <b/>
            <sz val="9"/>
            <rFont val="Tahoma"/>
            <family val="2"/>
          </rPr>
          <t>IDSN:</t>
        </r>
        <r>
          <rPr>
            <sz val="9"/>
            <rFont val="Tahoma"/>
            <family val="2"/>
          </rPr>
          <t xml:space="preserve">
Criterio 1,7, 1,11 y 1,12 del lineamiento nacional a través de la continuidad de las reuniones del Comité</t>
        </r>
      </text>
    </comment>
    <comment ref="A32" authorId="0">
      <text>
        <r>
          <rPr>
            <b/>
            <sz val="9"/>
            <rFont val="Tahoma"/>
            <family val="2"/>
          </rPr>
          <t>IDSN:</t>
        </r>
        <r>
          <rPr>
            <sz val="9"/>
            <rFont val="Tahoma"/>
            <family val="2"/>
          </rPr>
          <t xml:space="preserve">
Criterio 1,9, 1,10 y 2,8 del lineamiento nacional</t>
        </r>
      </text>
    </comment>
    <comment ref="G14" authorId="0">
      <text>
        <r>
          <rPr>
            <b/>
            <sz val="9"/>
            <rFont val="Tahoma"/>
            <family val="2"/>
          </rPr>
          <t>IDSN:</t>
        </r>
        <r>
          <rPr>
            <sz val="9"/>
            <rFont val="Tahoma"/>
            <family val="2"/>
          </rPr>
          <t xml:space="preserve">
IDSN: Si existe la política y se encuentra vigente diligencie </t>
        </r>
        <r>
          <rPr>
            <b/>
            <sz val="9"/>
            <rFont val="Tahoma"/>
            <family val="2"/>
          </rPr>
          <t>"15"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16" authorId="0">
      <text>
        <r>
          <rPr>
            <b/>
            <sz val="9"/>
            <rFont val="Tahoma"/>
            <family val="2"/>
          </rPr>
          <t xml:space="preserve">IDSN: </t>
        </r>
        <r>
          <rPr>
            <sz val="9"/>
            <rFont val="Tahoma"/>
            <family val="2"/>
          </rPr>
          <t>Si existe la política y se encuentra vigente diligencie "</t>
        </r>
        <r>
          <rPr>
            <b/>
            <sz val="9"/>
            <rFont val="Tahoma"/>
            <family val="2"/>
          </rPr>
          <t>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1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19"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B7" authorId="0">
      <text>
        <r>
          <rPr>
            <b/>
            <sz val="9"/>
            <rFont val="Tahoma"/>
            <family val="2"/>
          </rPr>
          <t>Orientación:</t>
        </r>
        <r>
          <rPr>
            <sz val="9"/>
            <rFont val="Tahoma"/>
            <family val="2"/>
          </rPr>
          <t xml:space="preserve">
Nombre completo de la institución </t>
        </r>
      </text>
    </comment>
    <comment ref="B8" authorId="0">
      <text>
        <r>
          <rPr>
            <b/>
            <sz val="9"/>
            <rFont val="Tahoma"/>
            <family val="2"/>
          </rPr>
          <t xml:space="preserve">Orientación: </t>
        </r>
        <r>
          <rPr>
            <sz val="9"/>
            <rFont val="Tahoma"/>
            <family val="2"/>
          </rPr>
          <t>Fecha en el que se diligencia el formato</t>
        </r>
      </text>
    </comment>
    <comment ref="G7" authorId="0">
      <text>
        <r>
          <rPr>
            <b/>
            <sz val="9"/>
            <rFont val="Tahoma"/>
            <family val="2"/>
          </rPr>
          <t xml:space="preserve">Orientación: </t>
        </r>
        <r>
          <rPr>
            <sz val="9"/>
            <rFont val="Tahoma"/>
            <family val="2"/>
          </rPr>
          <t xml:space="preserve">Municipio en donde se ubica la Institución
</t>
        </r>
      </text>
    </comment>
    <comment ref="G8" authorId="0">
      <text>
        <r>
          <rPr>
            <b/>
            <sz val="9"/>
            <rFont val="Tahoma"/>
            <family val="2"/>
          </rPr>
          <t xml:space="preserve">Orientación: </t>
        </r>
        <r>
          <rPr>
            <sz val="9"/>
            <rFont val="Tahoma"/>
            <family val="2"/>
          </rPr>
          <t xml:space="preserve">Nombre completo del funcionario o funcinaria que diligencia la matriz
</t>
        </r>
      </text>
    </comment>
    <comment ref="J10" authorId="0">
      <text>
        <r>
          <rPr>
            <b/>
            <sz val="9"/>
            <rFont val="Tahoma"/>
            <family val="2"/>
          </rPr>
          <t xml:space="preserve">Orientación: </t>
        </r>
        <r>
          <rPr>
            <sz val="9"/>
            <rFont val="Tahoma"/>
            <family val="2"/>
          </rPr>
          <t xml:space="preserve">La fuente propuesta por el lineamiento puede ser modificada o complementada por la institución. Cada criterio debe contar claramente con soportes de su ejecución. Las fuentes de información deben ser oficiales y verificables por parte del Comité IAMI y/o los Aseores - Evaluadores Externos de la Estrategia 
</t>
        </r>
      </text>
    </comment>
    <comment ref="A36" authorId="0">
      <text>
        <r>
          <rPr>
            <b/>
            <sz val="9"/>
            <rFont val="Tahoma"/>
            <family val="2"/>
          </rPr>
          <t>IDSN:</t>
        </r>
        <r>
          <rPr>
            <sz val="9"/>
            <rFont val="Tahoma"/>
            <family val="2"/>
          </rPr>
          <t xml:space="preserve"> Integra el criterio 1,8 del nivel nacional
</t>
        </r>
      </text>
    </comment>
  </commentList>
</comments>
</file>

<file path=xl/comments10.xml><?xml version="1.0" encoding="utf-8"?>
<comments xmlns="http://schemas.openxmlformats.org/spreadsheetml/2006/main">
  <authors>
    <author>JOSE TOMAS FRANCO CADENA</author>
    <author>CARMEN EUGENIA PEREZ</author>
  </authors>
  <commentList>
    <comment ref="B7" authorId="0">
      <text>
        <r>
          <rPr>
            <b/>
            <sz val="9"/>
            <rFont val="Tahoma"/>
            <family val="2"/>
          </rPr>
          <t>Orientación:</t>
        </r>
        <r>
          <rPr>
            <sz val="9"/>
            <rFont val="Tahoma"/>
            <family val="2"/>
          </rPr>
          <t xml:space="preserve">
Nombre completo de la institución </t>
        </r>
      </text>
    </comment>
    <comment ref="G7" authorId="0">
      <text>
        <r>
          <rPr>
            <b/>
            <sz val="9"/>
            <rFont val="Tahoma"/>
            <family val="2"/>
          </rPr>
          <t xml:space="preserve">Orientación: </t>
        </r>
        <r>
          <rPr>
            <sz val="9"/>
            <rFont val="Tahoma"/>
            <family val="2"/>
          </rPr>
          <t xml:space="preserve">Municipio en donde se ubica la Institución
</t>
        </r>
      </text>
    </comment>
    <comment ref="B8" authorId="0">
      <text>
        <r>
          <rPr>
            <b/>
            <sz val="9"/>
            <rFont val="Tahoma"/>
            <family val="2"/>
          </rPr>
          <t xml:space="preserve">Orientación: </t>
        </r>
        <r>
          <rPr>
            <sz val="9"/>
            <rFont val="Tahoma"/>
            <family val="2"/>
          </rPr>
          <t>Fecha en el que se diligencia el formato</t>
        </r>
      </text>
    </comment>
    <comment ref="G8" authorId="0">
      <text>
        <r>
          <rPr>
            <b/>
            <sz val="9"/>
            <rFont val="Tahoma"/>
            <family val="2"/>
          </rPr>
          <t xml:space="preserve">Orientación: </t>
        </r>
        <r>
          <rPr>
            <sz val="9"/>
            <rFont val="Tahoma"/>
            <family val="2"/>
          </rPr>
          <t xml:space="preserve">Nombre completo del funcionario o funcinaria que diligencia la matriz
</t>
        </r>
      </text>
    </comment>
    <comment ref="A10" authorId="1">
      <text>
        <r>
          <rPr>
            <b/>
            <sz val="9"/>
            <rFont val="Tahoma"/>
            <family val="2"/>
          </rPr>
          <t>IDSN: Armoniza con el item 10.6 del lineamiento nacional</t>
        </r>
        <r>
          <rPr>
            <sz val="9"/>
            <rFont val="Tahoma"/>
            <family val="2"/>
          </rPr>
          <t xml:space="preserve">
</t>
        </r>
      </text>
    </comment>
    <comment ref="G10" authorId="0">
      <text>
        <r>
          <rPr>
            <b/>
            <sz val="9"/>
            <rFont val="Tahoma"/>
            <family val="2"/>
          </rPr>
          <t xml:space="preserve">IDSN: </t>
        </r>
        <r>
          <rPr>
            <sz val="9"/>
            <rFont val="Tahoma"/>
            <family val="2"/>
          </rPr>
          <t xml:space="preserve">Si cumple con este indicador diligencie </t>
        </r>
        <r>
          <rPr>
            <b/>
            <sz val="9"/>
            <rFont val="Tahoma"/>
            <family val="2"/>
          </rPr>
          <t>"5
"</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14" authorId="1">
      <text>
        <r>
          <rPr>
            <b/>
            <sz val="9"/>
            <rFont val="Tahoma"/>
            <family val="2"/>
          </rPr>
          <t xml:space="preserve">IDSN: </t>
        </r>
        <r>
          <rPr>
            <sz val="9"/>
            <rFont val="Tahoma"/>
            <family val="2"/>
          </rPr>
          <t xml:space="preserve">Armoniza con el item 10.2 del lineamiento nacional
</t>
        </r>
      </text>
    </comment>
    <comment ref="G14"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18" authorId="1">
      <text>
        <r>
          <rPr>
            <b/>
            <sz val="9"/>
            <rFont val="Tahoma"/>
            <family val="2"/>
          </rPr>
          <t xml:space="preserve">IDSN: </t>
        </r>
        <r>
          <rPr>
            <sz val="9"/>
            <rFont val="Tahoma"/>
            <family val="2"/>
          </rPr>
          <t xml:space="preserve">Armoniza con el item 10.3 del lineamiento nacional
</t>
        </r>
      </text>
    </comment>
    <comment ref="G18"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22" authorId="1">
      <text>
        <r>
          <rPr>
            <b/>
            <sz val="9"/>
            <rFont val="Tahoma"/>
            <family val="2"/>
          </rPr>
          <t xml:space="preserve">IDSN: </t>
        </r>
        <r>
          <rPr>
            <sz val="9"/>
            <rFont val="Tahoma"/>
            <family val="2"/>
          </rPr>
          <t xml:space="preserve">Armoniza con  los items 10.7 ,  10.8 y 10.13
</t>
        </r>
      </text>
    </comment>
    <comment ref="E2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26" authorId="1">
      <text>
        <r>
          <rPr>
            <b/>
            <sz val="9"/>
            <rFont val="Tahoma"/>
            <family val="2"/>
          </rPr>
          <t xml:space="preserve">IDSN: </t>
        </r>
        <r>
          <rPr>
            <sz val="9"/>
            <rFont val="Tahoma"/>
            <family val="2"/>
          </rPr>
          <t xml:space="preserve">Armoniza con  los items 10.7, 10.8 y 10.13
</t>
        </r>
      </text>
    </comment>
    <comment ref="E2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30" authorId="1">
      <text>
        <r>
          <rPr>
            <sz val="9"/>
            <rFont val="Tahoma"/>
            <family val="2"/>
          </rPr>
          <t>I</t>
        </r>
        <r>
          <rPr>
            <b/>
            <sz val="9"/>
            <rFont val="Tahoma"/>
            <family val="2"/>
          </rPr>
          <t>DSN:</t>
        </r>
        <r>
          <rPr>
            <sz val="9"/>
            <rFont val="Tahoma"/>
            <family val="2"/>
          </rPr>
          <t xml:space="preserve"> Armoniza con  los items 110.7, 10.8 y 10.13
</t>
        </r>
      </text>
    </comment>
    <comment ref="E3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text>
    </comment>
    <comment ref="E3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34" authorId="1">
      <text>
        <r>
          <rPr>
            <b/>
            <sz val="9"/>
            <rFont val="Tahoma"/>
            <family val="2"/>
          </rPr>
          <t xml:space="preserve">IDSN: </t>
        </r>
        <r>
          <rPr>
            <sz val="9"/>
            <rFont val="Tahoma"/>
            <family val="2"/>
          </rPr>
          <t>Armoniza con  los items 10.7 y 10.8</t>
        </r>
      </text>
    </comment>
    <comment ref="E3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38" authorId="1">
      <text>
        <r>
          <rPr>
            <b/>
            <sz val="9"/>
            <rFont val="Tahoma"/>
            <family val="2"/>
          </rPr>
          <t xml:space="preserve">IDSN: </t>
        </r>
        <r>
          <rPr>
            <sz val="9"/>
            <rFont val="Tahoma"/>
            <family val="2"/>
          </rPr>
          <t xml:space="preserve">Armoniza con  los items 10.7 y 10.8
</t>
        </r>
      </text>
    </comment>
    <comment ref="E3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42" authorId="1">
      <text>
        <r>
          <rPr>
            <b/>
            <sz val="9"/>
            <rFont val="Tahoma"/>
            <family val="2"/>
          </rPr>
          <t xml:space="preserve">IDSN: </t>
        </r>
        <r>
          <rPr>
            <sz val="9"/>
            <rFont val="Tahoma"/>
            <family val="2"/>
          </rPr>
          <t xml:space="preserve">Armoniza con  los items 10.7 y 10.8
</t>
        </r>
      </text>
    </comment>
    <comment ref="E4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8"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A50" authorId="1">
      <text>
        <r>
          <rPr>
            <b/>
            <sz val="9"/>
            <rFont val="Tahoma"/>
            <family val="2"/>
          </rPr>
          <t xml:space="preserve">IDSN: </t>
        </r>
        <r>
          <rPr>
            <sz val="9"/>
            <rFont val="Tahoma"/>
            <family val="2"/>
          </rPr>
          <t xml:space="preserve">Armoniza con el item 10.11 del lineamiento nacional
</t>
        </r>
      </text>
    </comment>
    <comment ref="G50"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54" authorId="1">
      <text>
        <r>
          <rPr>
            <b/>
            <sz val="9"/>
            <rFont val="Tahoma"/>
            <family val="2"/>
          </rPr>
          <t xml:space="preserve">IDSN: </t>
        </r>
        <r>
          <rPr>
            <sz val="9"/>
            <rFont val="Tahoma"/>
            <family val="2"/>
          </rPr>
          <t xml:space="preserve">Armoniza con el item 10.11 del lineamiento nacional
</t>
        </r>
      </text>
    </comment>
    <comment ref="G54"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58" authorId="1">
      <text>
        <r>
          <rPr>
            <b/>
            <sz val="9"/>
            <rFont val="Tahoma"/>
            <family val="2"/>
          </rPr>
          <t xml:space="preserve">IDSN: </t>
        </r>
        <r>
          <rPr>
            <sz val="9"/>
            <rFont val="Tahoma"/>
            <family val="2"/>
          </rPr>
          <t xml:space="preserve">Armoniza con el item 10.12 del lineamiento nacional
</t>
        </r>
      </text>
    </comment>
    <comment ref="G58"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62" authorId="1">
      <text>
        <r>
          <rPr>
            <b/>
            <sz val="9"/>
            <rFont val="Tahoma"/>
            <family val="2"/>
          </rPr>
          <t xml:space="preserve">IDSN: </t>
        </r>
        <r>
          <rPr>
            <sz val="9"/>
            <rFont val="Tahoma"/>
            <family val="2"/>
          </rPr>
          <t xml:space="preserve">Armoniza con el item 10.14 del lineamiento nacional
</t>
        </r>
      </text>
    </comment>
    <comment ref="G62"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66" authorId="1">
      <text>
        <r>
          <rPr>
            <b/>
            <sz val="9"/>
            <rFont val="Tahoma"/>
            <family val="2"/>
          </rPr>
          <t xml:space="preserve">IDSN: </t>
        </r>
        <r>
          <rPr>
            <sz val="9"/>
            <rFont val="Tahoma"/>
            <family val="2"/>
          </rPr>
          <t xml:space="preserve">Armoniza con el item 10.14 del lineamiento nacional
</t>
        </r>
      </text>
    </comment>
    <comment ref="G66"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70" authorId="1">
      <text>
        <r>
          <rPr>
            <b/>
            <sz val="9"/>
            <rFont val="Tahoma"/>
            <family val="2"/>
          </rPr>
          <t>CARMEN EUGENIA PEREZ:</t>
        </r>
        <r>
          <rPr>
            <sz val="9"/>
            <rFont val="Tahoma"/>
            <family val="2"/>
          </rPr>
          <t xml:space="preserve">
</t>
        </r>
      </text>
    </comment>
    <comment ref="E70"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7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6"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8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4"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9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2"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A86" authorId="1">
      <text>
        <r>
          <rPr>
            <b/>
            <sz val="9"/>
            <rFont val="Tahoma"/>
            <family val="2"/>
          </rPr>
          <t xml:space="preserve">IDSN: </t>
        </r>
        <r>
          <rPr>
            <sz val="9"/>
            <rFont val="Tahoma"/>
            <family val="2"/>
          </rPr>
          <t xml:space="preserve">Armoniza con el item 10.14 del lineamiento nacional
</t>
        </r>
      </text>
    </comment>
    <comment ref="G86"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List>
</comments>
</file>

<file path=xl/comments2.xml><?xml version="1.0" encoding="utf-8"?>
<comments xmlns="http://schemas.openxmlformats.org/spreadsheetml/2006/main">
  <authors>
    <author>JOSE TOMAS FRANCO CADENA</author>
  </authors>
  <commentList>
    <comment ref="G10" authorId="0">
      <text>
        <r>
          <rPr>
            <b/>
            <sz val="9"/>
            <rFont val="Tahoma"/>
            <family val="2"/>
          </rPr>
          <t xml:space="preserve">IDSN: </t>
        </r>
        <r>
          <rPr>
            <sz val="9"/>
            <rFont val="Tahoma"/>
            <family val="2"/>
          </rPr>
          <t xml:space="preserve">Si cumple con este indicador diligencie </t>
        </r>
        <r>
          <rPr>
            <b/>
            <sz val="9"/>
            <rFont val="Tahoma"/>
            <family val="2"/>
          </rPr>
          <t>"10"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46" authorId="0">
      <text>
        <r>
          <rPr>
            <b/>
            <sz val="9"/>
            <rFont val="Tahoma"/>
            <family val="2"/>
          </rPr>
          <t xml:space="preserve">IDSN: </t>
        </r>
        <r>
          <rPr>
            <sz val="9"/>
            <rFont val="Tahoma"/>
            <family val="2"/>
          </rPr>
          <t xml:space="preserve">Si cumple con este indicador diligencie </t>
        </r>
        <r>
          <rPr>
            <b/>
            <sz val="9"/>
            <rFont val="Tahoma"/>
            <family val="2"/>
          </rPr>
          <t>"10"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E1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Si no aplica diligencie</t>
        </r>
        <r>
          <rPr>
            <b/>
            <sz val="9"/>
            <rFont val="Tahoma"/>
            <family val="2"/>
          </rPr>
          <t xml:space="preserve"> "NA"</t>
        </r>
        <r>
          <rPr>
            <sz val="9"/>
            <rFont val="Tahoma"/>
            <family val="2"/>
          </rPr>
          <t>.</t>
        </r>
      </text>
    </comment>
    <comment ref="E3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2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3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Si no aplica diligencie "</t>
        </r>
        <r>
          <rPr>
            <b/>
            <sz val="9"/>
            <rFont val="Tahoma"/>
            <family val="2"/>
          </rPr>
          <t>NA"</t>
        </r>
        <r>
          <rPr>
            <sz val="9"/>
            <rFont val="Tahoma"/>
            <family val="2"/>
          </rPr>
          <t xml:space="preserve">.
</t>
        </r>
      </text>
    </comment>
    <comment ref="E4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A10" authorId="0">
      <text>
        <r>
          <rPr>
            <sz val="9"/>
            <rFont val="Tahoma"/>
            <family val="2"/>
          </rPr>
          <t xml:space="preserve">Integra 2,1 , 2,2,  2,5 y 3,2 del nivel nacional
</t>
        </r>
      </text>
    </comment>
    <comment ref="A14" authorId="0">
      <text>
        <r>
          <rPr>
            <sz val="9"/>
            <rFont val="Tahoma"/>
            <family val="2"/>
          </rPr>
          <t>Equivale al 2,3 del lineamiento nacional</t>
        </r>
      </text>
    </comment>
    <comment ref="G18" authorId="0">
      <text>
        <r>
          <rPr>
            <b/>
            <sz val="9"/>
            <rFont val="Tahoma"/>
            <family val="2"/>
          </rPr>
          <t xml:space="preserve">IDSN: </t>
        </r>
        <r>
          <rPr>
            <sz val="9"/>
            <rFont val="Tahoma"/>
            <family val="2"/>
          </rPr>
          <t xml:space="preserve">Si cumple con este indicador diligencie </t>
        </r>
        <r>
          <rPr>
            <b/>
            <sz val="9"/>
            <rFont val="Tahoma"/>
            <family val="2"/>
          </rPr>
          <t>"10"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B7" authorId="0">
      <text>
        <r>
          <rPr>
            <b/>
            <sz val="9"/>
            <rFont val="Tahoma"/>
            <family val="2"/>
          </rPr>
          <t>Orientación:</t>
        </r>
        <r>
          <rPr>
            <sz val="9"/>
            <rFont val="Tahoma"/>
            <family val="2"/>
          </rPr>
          <t xml:space="preserve">
Nombre completo de la institución </t>
        </r>
      </text>
    </comment>
    <comment ref="G7" authorId="0">
      <text>
        <r>
          <rPr>
            <b/>
            <sz val="9"/>
            <rFont val="Tahoma"/>
            <family val="2"/>
          </rPr>
          <t xml:space="preserve">Orientación: </t>
        </r>
        <r>
          <rPr>
            <sz val="9"/>
            <rFont val="Tahoma"/>
            <family val="2"/>
          </rPr>
          <t xml:space="preserve">Municipio en donde se ubica la Institución
</t>
        </r>
      </text>
    </comment>
    <comment ref="B8" authorId="0">
      <text>
        <r>
          <rPr>
            <b/>
            <sz val="9"/>
            <rFont val="Tahoma"/>
            <family val="2"/>
          </rPr>
          <t xml:space="preserve">Orientación: </t>
        </r>
        <r>
          <rPr>
            <sz val="9"/>
            <rFont val="Tahoma"/>
            <family val="2"/>
          </rPr>
          <t>Fecha en el que se diligencia el formato</t>
        </r>
      </text>
    </comment>
    <comment ref="G8" authorId="0">
      <text>
        <r>
          <rPr>
            <b/>
            <sz val="9"/>
            <rFont val="Tahoma"/>
            <family val="2"/>
          </rPr>
          <t xml:space="preserve">Orientación: </t>
        </r>
        <r>
          <rPr>
            <sz val="9"/>
            <rFont val="Tahoma"/>
            <family val="2"/>
          </rPr>
          <t xml:space="preserve">Nombre completo del funcionario o funcinaria que diligencia la matriz
</t>
        </r>
      </text>
    </comment>
    <comment ref="A18" authorId="0">
      <text>
        <r>
          <rPr>
            <sz val="9"/>
            <rFont val="Tahoma"/>
            <family val="2"/>
          </rPr>
          <t>Equivale al 2,4 del lineamiento Nacional</t>
        </r>
        <r>
          <rPr>
            <sz val="9"/>
            <rFont val="Tahoma"/>
            <family val="2"/>
          </rPr>
          <t xml:space="preserve">
</t>
        </r>
      </text>
    </comment>
    <comment ref="E2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Si no aplica diligencie</t>
        </r>
        <r>
          <rPr>
            <b/>
            <sz val="9"/>
            <rFont val="Tahoma"/>
            <family val="2"/>
          </rPr>
          <t xml:space="preserve"> "NA"</t>
        </r>
        <r>
          <rPr>
            <sz val="9"/>
            <rFont val="Tahoma"/>
            <family val="2"/>
          </rPr>
          <t>.</t>
        </r>
      </text>
    </comment>
    <comment ref="A22" authorId="0">
      <text>
        <r>
          <rPr>
            <sz val="9"/>
            <rFont val="Tahoma"/>
            <family val="2"/>
          </rPr>
          <t xml:space="preserve">Equivale al 2,6 del lineamiento nacional
</t>
        </r>
      </text>
    </comment>
    <comment ref="G34" authorId="0">
      <text>
        <r>
          <rPr>
            <b/>
            <sz val="9"/>
            <rFont val="Tahoma"/>
            <family val="2"/>
          </rPr>
          <t xml:space="preserve">IDSN: </t>
        </r>
        <r>
          <rPr>
            <sz val="9"/>
            <rFont val="Tahoma"/>
            <family val="2"/>
          </rPr>
          <t xml:space="preserve">Si cumple con este indicador diligencie </t>
        </r>
        <r>
          <rPr>
            <b/>
            <sz val="9"/>
            <rFont val="Tahoma"/>
            <family val="2"/>
          </rPr>
          <t>"10"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42" authorId="0">
      <text>
        <r>
          <rPr>
            <b/>
            <sz val="9"/>
            <rFont val="Tahoma"/>
            <family val="2"/>
          </rPr>
          <t xml:space="preserve">IDSN: </t>
        </r>
        <r>
          <rPr>
            <sz val="9"/>
            <rFont val="Tahoma"/>
            <family val="2"/>
          </rPr>
          <t xml:space="preserve">Si cumple con este indicador diligencie </t>
        </r>
        <r>
          <rPr>
            <b/>
            <sz val="9"/>
            <rFont val="Tahoma"/>
            <family val="2"/>
          </rPr>
          <t>"10"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42" authorId="0">
      <text>
        <r>
          <rPr>
            <sz val="9"/>
            <rFont val="Tahoma"/>
            <family val="2"/>
          </rPr>
          <t xml:space="preserve">Armoniza al 2,9 , 3,10 y 9,13  del lineamiento nacional
</t>
        </r>
      </text>
    </comment>
    <comment ref="A34" authorId="0">
      <text>
        <r>
          <rPr>
            <sz val="9"/>
            <rFont val="Tahoma"/>
            <family val="2"/>
          </rPr>
          <t xml:space="preserve">Equivale al 2,7 del lineamiento nacional
</t>
        </r>
      </text>
    </comment>
    <comment ref="A46" authorId="0">
      <text>
        <r>
          <rPr>
            <b/>
            <sz val="9"/>
            <rFont val="Tahoma"/>
            <family val="2"/>
          </rPr>
          <t xml:space="preserve">IDSN: </t>
        </r>
        <r>
          <rPr>
            <sz val="9"/>
            <rFont val="Tahoma"/>
            <family val="2"/>
          </rPr>
          <t xml:space="preserve">Armoniza el ítem 9,11 del nivel nacional
</t>
        </r>
      </text>
    </comment>
    <comment ref="A38" authorId="0">
      <text>
        <r>
          <rPr>
            <b/>
            <sz val="9"/>
            <rFont val="Tahoma"/>
            <family val="2"/>
          </rPr>
          <t xml:space="preserve">IDSN: </t>
        </r>
        <r>
          <rPr>
            <sz val="9"/>
            <rFont val="Tahoma"/>
            <family val="2"/>
          </rPr>
          <t xml:space="preserve">Armoniza con el item 10.1 , 10.4 , 10.5  y  10.11 del lineamiento nacional
</t>
        </r>
      </text>
    </comment>
  </commentList>
</comments>
</file>

<file path=xl/comments3.xml><?xml version="1.0" encoding="utf-8"?>
<comments xmlns="http://schemas.openxmlformats.org/spreadsheetml/2006/main">
  <authors>
    <author>JOSE TOMAS FRANCO CADENA</author>
    <author>CARMEN EUGENIA PEREZ MONTENEGRO</author>
  </authors>
  <commentList>
    <comment ref="E33"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5"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7"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9"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9"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1"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1"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3"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1"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3"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45"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47" authorId="0">
      <text>
        <r>
          <rPr>
            <b/>
            <sz val="9"/>
            <rFont val="Tahoma"/>
            <family val="2"/>
          </rPr>
          <t>IDSN:</t>
        </r>
        <r>
          <rPr>
            <sz val="9"/>
            <rFont val="Tahoma"/>
            <family val="2"/>
          </rPr>
          <t xml:space="preserve"> 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49"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51"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text>
    </comment>
    <comment ref="E161"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63"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65"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67"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09"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11"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7"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9"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69"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71"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G169"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de lo contrario</t>
        </r>
        <r>
          <rPr>
            <b/>
            <sz val="9"/>
            <rFont val="Tahoma"/>
            <family val="2"/>
          </rPr>
          <t xml:space="preserve"> "0"</t>
        </r>
        <r>
          <rPr>
            <sz val="9"/>
            <rFont val="Tahoma"/>
            <family val="2"/>
          </rPr>
          <t xml:space="preserve">. Si no aplica diligencie </t>
        </r>
        <r>
          <rPr>
            <b/>
            <sz val="9"/>
            <rFont val="Tahoma"/>
            <family val="2"/>
          </rPr>
          <t>"NA"</t>
        </r>
      </text>
    </comment>
    <comment ref="B7" authorId="0">
      <text>
        <r>
          <rPr>
            <b/>
            <sz val="9"/>
            <rFont val="Tahoma"/>
            <family val="2"/>
          </rPr>
          <t>Orientación:</t>
        </r>
        <r>
          <rPr>
            <sz val="9"/>
            <rFont val="Tahoma"/>
            <family val="2"/>
          </rPr>
          <t xml:space="preserve">
Nombre completo de la institución </t>
        </r>
      </text>
    </comment>
    <comment ref="G7" authorId="0">
      <text>
        <r>
          <rPr>
            <b/>
            <sz val="9"/>
            <rFont val="Tahoma"/>
            <family val="2"/>
          </rPr>
          <t xml:space="preserve">Orientación: </t>
        </r>
        <r>
          <rPr>
            <sz val="9"/>
            <rFont val="Tahoma"/>
            <family val="2"/>
          </rPr>
          <t xml:space="preserve">Municipio en donde se ubica la Institución
</t>
        </r>
      </text>
    </comment>
    <comment ref="B8" authorId="0">
      <text>
        <r>
          <rPr>
            <b/>
            <sz val="9"/>
            <rFont val="Tahoma"/>
            <family val="2"/>
          </rPr>
          <t xml:space="preserve">Orientación: </t>
        </r>
        <r>
          <rPr>
            <sz val="9"/>
            <rFont val="Tahoma"/>
            <family val="2"/>
          </rPr>
          <t>Fecha en el que se diligencia el formato</t>
        </r>
      </text>
    </comment>
    <comment ref="G8" authorId="0">
      <text>
        <r>
          <rPr>
            <b/>
            <sz val="9"/>
            <rFont val="Tahoma"/>
            <family val="2"/>
          </rPr>
          <t xml:space="preserve">Orientación: </t>
        </r>
        <r>
          <rPr>
            <sz val="9"/>
            <rFont val="Tahoma"/>
            <family val="2"/>
          </rPr>
          <t xml:space="preserve">Nombre completo del funcionario o funcinaria que diligencia la matriz
</t>
        </r>
      </text>
    </comment>
    <comment ref="E21"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3"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G37"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de lo contrario</t>
        </r>
        <r>
          <rPr>
            <b/>
            <sz val="9"/>
            <rFont val="Tahoma"/>
            <family val="2"/>
          </rPr>
          <t xml:space="preserve"> "0"</t>
        </r>
        <r>
          <rPr>
            <sz val="9"/>
            <rFont val="Tahoma"/>
            <family val="2"/>
          </rPr>
          <t xml:space="preserve">. Si no aplica diligencie </t>
        </r>
        <r>
          <rPr>
            <b/>
            <sz val="9"/>
            <rFont val="Tahoma"/>
            <family val="2"/>
          </rPr>
          <t>"NA"</t>
        </r>
      </text>
    </comment>
    <comment ref="G41"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de lo contrario</t>
        </r>
        <r>
          <rPr>
            <b/>
            <sz val="9"/>
            <rFont val="Tahoma"/>
            <family val="2"/>
          </rPr>
          <t xml:space="preserve"> "0"</t>
        </r>
        <r>
          <rPr>
            <sz val="9"/>
            <rFont val="Tahoma"/>
            <family val="2"/>
          </rPr>
          <t xml:space="preserve">. Si no aplica diligencie </t>
        </r>
        <r>
          <rPr>
            <b/>
            <sz val="9"/>
            <rFont val="Tahoma"/>
            <family val="2"/>
          </rPr>
          <t>"NA"</t>
        </r>
      </text>
    </comment>
    <comment ref="G29"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de lo contrario</t>
        </r>
        <r>
          <rPr>
            <b/>
            <sz val="9"/>
            <rFont val="Tahoma"/>
            <family val="2"/>
          </rPr>
          <t xml:space="preserve"> "0"</t>
        </r>
        <r>
          <rPr>
            <sz val="9"/>
            <rFont val="Tahoma"/>
            <family val="2"/>
          </rPr>
          <t xml:space="preserve">. Si no aplica diligencie </t>
        </r>
        <r>
          <rPr>
            <b/>
            <sz val="9"/>
            <rFont val="Tahoma"/>
            <family val="2"/>
          </rPr>
          <t>"NA"</t>
        </r>
      </text>
    </comment>
    <comment ref="A29" authorId="0">
      <text>
        <r>
          <rPr>
            <b/>
            <sz val="9"/>
            <rFont val="Tahoma"/>
            <family val="2"/>
          </rPr>
          <t xml:space="preserve">IDSN: </t>
        </r>
        <r>
          <rPr>
            <sz val="9"/>
            <rFont val="Tahoma"/>
            <family val="2"/>
          </rPr>
          <t xml:space="preserve">El formato nacional paso 3, no incluye temas de consulta preconcepcional. Se mantiene en Nariño de acuerdo a RIAS y GABE
</t>
        </r>
      </text>
    </comment>
    <comment ref="A33" authorId="0">
      <text>
        <r>
          <rPr>
            <b/>
            <sz val="9"/>
            <rFont val="Tahoma"/>
            <family val="2"/>
          </rPr>
          <t xml:space="preserve">IDSN: IDSN: </t>
        </r>
        <r>
          <rPr>
            <sz val="9"/>
            <rFont val="Tahoma"/>
            <family val="2"/>
          </rPr>
          <t xml:space="preserve">El formato nacional paso 3, no incluye temas de consulta preconcepcional. Se mantiene en Nariño de acuerdo a RIAS y GABE
</t>
        </r>
      </text>
    </comment>
    <comment ref="A37" authorId="0">
      <text>
        <r>
          <rPr>
            <b/>
            <sz val="9"/>
            <rFont val="Tahoma"/>
            <family val="2"/>
          </rPr>
          <t xml:space="preserve">IDSN: </t>
        </r>
        <r>
          <rPr>
            <sz val="9"/>
            <rFont val="Tahoma"/>
            <family val="2"/>
          </rPr>
          <t xml:space="preserve">Armoniza el criterio 3,1 del nivel nacional
</t>
        </r>
      </text>
    </comment>
    <comment ref="A41" authorId="0">
      <text>
        <r>
          <rPr>
            <b/>
            <sz val="9"/>
            <rFont val="Tahoma"/>
            <family val="2"/>
          </rPr>
          <t xml:space="preserve">IDSN: </t>
        </r>
        <r>
          <rPr>
            <sz val="9"/>
            <rFont val="Tahoma"/>
            <family val="2"/>
          </rPr>
          <t xml:space="preserve">Armoniza el criterio 3,1 del nivel nacional
</t>
        </r>
      </text>
    </comment>
    <comment ref="A13" authorId="0">
      <text>
        <r>
          <rPr>
            <b/>
            <sz val="9"/>
            <rFont val="Tahoma"/>
            <family val="2"/>
          </rPr>
          <t xml:space="preserve">IDSN: </t>
        </r>
        <r>
          <rPr>
            <sz val="9"/>
            <rFont val="Tahoma"/>
            <family val="2"/>
          </rPr>
          <t xml:space="preserve">El formato nacional paso 3, no incluye temas de consulta preconcepcional. Se mantiene en Nariño de acuerdo a RIAS y GABE
</t>
        </r>
      </text>
    </comment>
    <comment ref="G13"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de lo contrario</t>
        </r>
        <r>
          <rPr>
            <b/>
            <sz val="9"/>
            <rFont val="Tahoma"/>
            <family val="2"/>
          </rPr>
          <t xml:space="preserve"> "0"</t>
        </r>
        <r>
          <rPr>
            <sz val="9"/>
            <rFont val="Tahoma"/>
            <family val="2"/>
          </rPr>
          <t xml:space="preserve">. Si no aplica diligencie </t>
        </r>
        <r>
          <rPr>
            <b/>
            <sz val="9"/>
            <rFont val="Tahoma"/>
            <family val="2"/>
          </rPr>
          <t>"NA"</t>
        </r>
      </text>
    </comment>
    <comment ref="A61" authorId="0">
      <text>
        <r>
          <rPr>
            <b/>
            <sz val="9"/>
            <rFont val="Tahoma"/>
            <family val="2"/>
          </rPr>
          <t xml:space="preserve">IDSN: </t>
        </r>
        <r>
          <rPr>
            <sz val="9"/>
            <rFont val="Tahoma"/>
            <family val="2"/>
          </rPr>
          <t xml:space="preserve">Articula el indicador 3,3 del lineamiento nacional - Hito 3 RIA Materno Perinatal
</t>
        </r>
      </text>
    </comment>
    <comment ref="A49" authorId="0">
      <text>
        <r>
          <rPr>
            <b/>
            <sz val="9"/>
            <rFont val="Tahoma"/>
            <family val="2"/>
          </rPr>
          <t xml:space="preserve">IDSN: </t>
        </r>
        <r>
          <rPr>
            <sz val="9"/>
            <rFont val="Tahoma"/>
            <family val="2"/>
          </rPr>
          <t xml:space="preserve">Armoniza el criterio 3,1 del nivel nacional, Hito 2 RIA Nacional
</t>
        </r>
      </text>
    </comment>
    <comment ref="E65"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7"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65" authorId="0">
      <text>
        <r>
          <rPr>
            <b/>
            <sz val="9"/>
            <rFont val="Tahoma"/>
            <family val="2"/>
          </rPr>
          <t xml:space="preserve">IDSN: </t>
        </r>
        <r>
          <rPr>
            <sz val="9"/>
            <rFont val="Tahoma"/>
            <family val="2"/>
          </rPr>
          <t xml:space="preserve">Armoniza el criterio 3,4 del lineamiento nacional
</t>
        </r>
      </text>
    </comment>
    <comment ref="A69" authorId="0">
      <text>
        <r>
          <rPr>
            <b/>
            <sz val="9"/>
            <rFont val="Tahoma"/>
            <family val="2"/>
          </rPr>
          <t xml:space="preserve">IDSN: </t>
        </r>
        <r>
          <rPr>
            <sz val="9"/>
            <rFont val="Tahoma"/>
            <family val="2"/>
          </rPr>
          <t xml:space="preserve">Armoniza el 3,5 del lineamiento nacional
</t>
        </r>
      </text>
    </comment>
    <comment ref="E73"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75"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73" authorId="0">
      <text>
        <r>
          <rPr>
            <b/>
            <sz val="9"/>
            <rFont val="Tahoma"/>
            <family val="2"/>
          </rPr>
          <t xml:space="preserve">IDSN: </t>
        </r>
        <r>
          <rPr>
            <sz val="9"/>
            <rFont val="Tahoma"/>
            <family val="2"/>
          </rPr>
          <t xml:space="preserve">Armoniza el indicador  3,6 del lineamiento nacional
</t>
        </r>
      </text>
    </comment>
    <comment ref="G93"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77" authorId="0">
      <text>
        <r>
          <rPr>
            <b/>
            <sz val="9"/>
            <rFont val="Tahoma"/>
            <family val="2"/>
          </rPr>
          <t xml:space="preserve">IDSN: </t>
        </r>
        <r>
          <rPr>
            <sz val="9"/>
            <rFont val="Tahoma"/>
            <family val="2"/>
          </rPr>
          <t xml:space="preserve">Armoniza el 3,7, 3,13 y 3,14 del lineamiento nacional
</t>
        </r>
      </text>
    </comment>
    <comment ref="E85"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7"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89"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1"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A85" authorId="0">
      <text>
        <r>
          <rPr>
            <b/>
            <sz val="9"/>
            <rFont val="Tahoma"/>
            <family val="2"/>
          </rPr>
          <t xml:space="preserve">IDSN: </t>
        </r>
        <r>
          <rPr>
            <sz val="9"/>
            <rFont val="Tahoma"/>
            <family val="2"/>
          </rPr>
          <t xml:space="preserve">Armoniza el 3,7 del lineamiento naciona
</t>
        </r>
      </text>
    </comment>
    <comment ref="A89" authorId="0">
      <text>
        <r>
          <rPr>
            <b/>
            <sz val="9"/>
            <rFont val="Tahoma"/>
            <family val="2"/>
          </rPr>
          <t xml:space="preserve">IDSN: </t>
        </r>
        <r>
          <rPr>
            <sz val="9"/>
            <rFont val="Tahoma"/>
            <family val="2"/>
          </rPr>
          <t xml:space="preserve">Armoniza el 3,7 del lineamiento nacional
</t>
        </r>
      </text>
    </comment>
    <comment ref="E141"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43" authorId="0">
      <text>
        <r>
          <rPr>
            <b/>
            <sz val="9"/>
            <rFont val="Tahoma"/>
            <family val="2"/>
          </rPr>
          <t>IDSN:</t>
        </r>
        <r>
          <rPr>
            <sz val="9"/>
            <rFont val="Tahoma"/>
            <family val="2"/>
          </rPr>
          <t xml:space="preserve"> 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7"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9"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105"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07"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05" authorId="1">
      <text>
        <r>
          <rPr>
            <b/>
            <sz val="9"/>
            <rFont val="Tahoma"/>
            <family val="2"/>
          </rPr>
          <t xml:space="preserve">IDSN: </t>
        </r>
        <r>
          <rPr>
            <sz val="9"/>
            <rFont val="Tahoma"/>
            <family val="2"/>
          </rPr>
          <t xml:space="preserve">Armoniza el indicador 3,9 del nivel nacional
</t>
        </r>
      </text>
    </comment>
    <comment ref="A109" authorId="1">
      <text>
        <r>
          <rPr>
            <b/>
            <sz val="9"/>
            <rFont val="Tahoma"/>
            <family val="2"/>
          </rPr>
          <t xml:space="preserve">IDSN: </t>
        </r>
        <r>
          <rPr>
            <sz val="9"/>
            <rFont val="Tahoma"/>
            <family val="2"/>
          </rPr>
          <t>Armoniza el indicador 3,9 del nivel nacional</t>
        </r>
        <r>
          <rPr>
            <b/>
            <sz val="9"/>
            <rFont val="Tahoma"/>
            <family val="2"/>
          </rPr>
          <t xml:space="preserve">
</t>
        </r>
        <r>
          <rPr>
            <sz val="9"/>
            <rFont val="Tahoma"/>
            <family val="2"/>
          </rPr>
          <t xml:space="preserve">
</t>
        </r>
      </text>
    </comment>
    <comment ref="E113"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15"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17"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19"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13" authorId="1">
      <text>
        <r>
          <rPr>
            <b/>
            <sz val="9"/>
            <rFont val="Tahoma"/>
            <family val="2"/>
          </rPr>
          <t xml:space="preserve">IDSN: </t>
        </r>
        <r>
          <rPr>
            <sz val="9"/>
            <rFont val="Tahoma"/>
            <family val="2"/>
          </rPr>
          <t>Armoniza el indicador 3,10 del lineamiento nacional
y RIA Hito 3,1</t>
        </r>
      </text>
    </comment>
    <comment ref="A117" authorId="1">
      <text>
        <r>
          <rPr>
            <b/>
            <sz val="9"/>
            <rFont val="Tahoma"/>
            <family val="2"/>
          </rPr>
          <t xml:space="preserve">IDSN: </t>
        </r>
        <r>
          <rPr>
            <sz val="9"/>
            <rFont val="Tahoma"/>
            <family val="2"/>
          </rPr>
          <t>Armoniza el indicador 3,10 del lineamiento nacional</t>
        </r>
        <r>
          <rPr>
            <b/>
            <sz val="9"/>
            <rFont val="Tahoma"/>
            <family val="2"/>
          </rPr>
          <t xml:space="preserve">
</t>
        </r>
        <r>
          <rPr>
            <sz val="9"/>
            <rFont val="Tahoma"/>
            <family val="2"/>
          </rPr>
          <t xml:space="preserve">
</t>
        </r>
      </text>
    </comment>
    <comment ref="G121"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121" authorId="1">
      <text>
        <r>
          <rPr>
            <b/>
            <sz val="9"/>
            <rFont val="Tahoma"/>
            <family val="2"/>
          </rPr>
          <t xml:space="preserve">IDSN: </t>
        </r>
        <r>
          <rPr>
            <sz val="9"/>
            <rFont val="Tahoma"/>
            <family val="2"/>
          </rPr>
          <t xml:space="preserve">Armoniza 3,12 del lineamiento nacional
</t>
        </r>
      </text>
    </comment>
    <comment ref="A125" authorId="1">
      <text>
        <r>
          <rPr>
            <b/>
            <sz val="9"/>
            <rFont val="Tahoma"/>
            <family val="2"/>
          </rPr>
          <t xml:space="preserve">IDSN: </t>
        </r>
        <r>
          <rPr>
            <sz val="9"/>
            <rFont val="Tahoma"/>
            <family val="2"/>
          </rPr>
          <t xml:space="preserve">Armoniza 3,12 del lineamiento nacional
</t>
        </r>
      </text>
    </comment>
    <comment ref="G125"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129" authorId="1">
      <text>
        <r>
          <rPr>
            <b/>
            <sz val="9"/>
            <rFont val="Tahoma"/>
            <family val="2"/>
          </rPr>
          <t xml:space="preserve">IDSN: </t>
        </r>
        <r>
          <rPr>
            <sz val="9"/>
            <rFont val="Tahoma"/>
            <family val="2"/>
          </rPr>
          <t xml:space="preserve">Armoniza con item 3.18 de los lineamientos del nivel nacional
</t>
        </r>
      </text>
    </comment>
    <comment ref="E129"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31"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G133"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133" authorId="1">
      <text>
        <r>
          <rPr>
            <b/>
            <sz val="9"/>
            <rFont val="Tahoma"/>
            <family val="2"/>
          </rPr>
          <t xml:space="preserve">IDSN: </t>
        </r>
        <r>
          <rPr>
            <sz val="9"/>
            <rFont val="Tahoma"/>
            <family val="2"/>
          </rPr>
          <t xml:space="preserve">Armoniza el 3,16 del lineamiento nacional
</t>
        </r>
      </text>
    </comment>
    <comment ref="A141" authorId="1">
      <text>
        <r>
          <rPr>
            <b/>
            <sz val="9"/>
            <rFont val="Tahoma"/>
            <family val="2"/>
          </rPr>
          <t xml:space="preserve">IDSN: </t>
        </r>
        <r>
          <rPr>
            <sz val="9"/>
            <rFont val="Tahoma"/>
            <family val="2"/>
          </rPr>
          <t xml:space="preserve">Armoniza el 3,17 del lineamiento nacional
</t>
        </r>
      </text>
    </comment>
    <comment ref="A145" authorId="1">
      <text>
        <r>
          <rPr>
            <b/>
            <sz val="9"/>
            <rFont val="Tahoma"/>
            <family val="2"/>
          </rPr>
          <t xml:space="preserve">IDSN: </t>
        </r>
        <r>
          <rPr>
            <sz val="9"/>
            <rFont val="Tahoma"/>
            <family val="2"/>
          </rPr>
          <t xml:space="preserve">Armoniza el 3,17 del lineamiento nacional
</t>
        </r>
      </text>
    </comment>
    <comment ref="A149" authorId="1">
      <text>
        <r>
          <rPr>
            <b/>
            <sz val="9"/>
            <rFont val="Tahoma"/>
            <family val="2"/>
          </rPr>
          <t xml:space="preserve">IDSN: </t>
        </r>
        <r>
          <rPr>
            <sz val="9"/>
            <rFont val="Tahoma"/>
            <family val="2"/>
          </rPr>
          <t xml:space="preserve">Armoniza con Calidad y Humanización de los Servicios de Salud
</t>
        </r>
      </text>
    </comment>
    <comment ref="E153"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155"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37" authorId="1">
      <text>
        <r>
          <rPr>
            <b/>
            <sz val="9"/>
            <rFont val="Tahoma"/>
            <family val="2"/>
          </rPr>
          <t xml:space="preserve">IDSN: </t>
        </r>
        <r>
          <rPr>
            <sz val="9"/>
            <rFont val="Tahoma"/>
            <family val="2"/>
          </rPr>
          <t xml:space="preserve">Armoniza el 3,20 del lineamiento nacional
</t>
        </r>
      </text>
    </comment>
    <comment ref="G137"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E157"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159"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45" authorId="0">
      <text>
        <r>
          <rPr>
            <b/>
            <sz val="9"/>
            <rFont val="Tahoma"/>
            <family val="2"/>
          </rPr>
          <t xml:space="preserve">IDSN: </t>
        </r>
        <r>
          <rPr>
            <sz val="9"/>
            <rFont val="Tahoma"/>
            <family val="2"/>
          </rPr>
          <t xml:space="preserve">Armoniza el criterio 3,1 del nivel nacional, Hito 3 RIA Nacional
</t>
        </r>
      </text>
    </comment>
    <comment ref="E45"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7"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01" authorId="1">
      <text>
        <r>
          <rPr>
            <b/>
            <sz val="9"/>
            <rFont val="Tahoma"/>
            <family val="2"/>
          </rPr>
          <t xml:space="preserve">IDSN: </t>
        </r>
        <r>
          <rPr>
            <sz val="9"/>
            <rFont val="Tahoma"/>
            <family val="2"/>
          </rPr>
          <t xml:space="preserve">Armoniza el indicador 3,9 del nivel nacional
</t>
        </r>
      </text>
    </comment>
    <comment ref="E101"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03"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3"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55" authorId="0">
      <text>
        <r>
          <rPr>
            <b/>
            <sz val="9"/>
            <rFont val="Tahoma"/>
            <family val="2"/>
          </rPr>
          <t>IDSN:</t>
        </r>
        <r>
          <rPr>
            <sz val="9"/>
            <rFont val="Tahoma"/>
            <family val="2"/>
          </rPr>
          <t xml:space="preserve"> 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7"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59" authorId="0">
      <text>
        <r>
          <rPr>
            <b/>
            <sz val="9"/>
            <rFont val="Tahoma"/>
            <family val="2"/>
          </rPr>
          <t>IDSN:</t>
        </r>
        <r>
          <rPr>
            <sz val="9"/>
            <rFont val="Tahoma"/>
            <family val="2"/>
          </rPr>
          <t xml:space="preserve"> 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7"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5"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List>
</comments>
</file>

<file path=xl/comments4.xml><?xml version="1.0" encoding="utf-8"?>
<comments xmlns="http://schemas.openxmlformats.org/spreadsheetml/2006/main">
  <authors>
    <author>JOSE TOMAS FRANCO CADENA</author>
  </authors>
  <commentList>
    <comment ref="G30" authorId="0">
      <text>
        <r>
          <rPr>
            <b/>
            <sz val="9"/>
            <rFont val="Tahoma"/>
            <family val="2"/>
          </rPr>
          <t xml:space="preserve">IDSN: </t>
        </r>
        <r>
          <rPr>
            <sz val="9"/>
            <rFont val="Tahoma"/>
            <family val="2"/>
          </rPr>
          <t>Si cumple con este indicador diligencie</t>
        </r>
        <r>
          <rPr>
            <b/>
            <sz val="9"/>
            <rFont val="Tahoma"/>
            <family val="2"/>
          </rPr>
          <t xml:space="preserve"> "5"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E3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0"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4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4"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8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7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6"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8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6"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9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text>
    </comment>
    <comment ref="E9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G98" authorId="0">
      <text>
        <r>
          <rPr>
            <b/>
            <sz val="9"/>
            <rFont val="Tahoma"/>
            <family val="2"/>
          </rPr>
          <t xml:space="preserve">IDSN: </t>
        </r>
        <r>
          <rPr>
            <sz val="9"/>
            <rFont val="Tahoma"/>
            <family val="2"/>
          </rPr>
          <t>Si cumple con este indicador diligencie "5", de lo contrario "0". Si no aplica diligencie "NA"</t>
        </r>
      </text>
    </comment>
    <comment ref="B7" authorId="0">
      <text>
        <r>
          <rPr>
            <b/>
            <sz val="9"/>
            <rFont val="Tahoma"/>
            <family val="2"/>
          </rPr>
          <t>Orientación:</t>
        </r>
        <r>
          <rPr>
            <sz val="9"/>
            <rFont val="Tahoma"/>
            <family val="2"/>
          </rPr>
          <t xml:space="preserve">
Nombre completo de la institución </t>
        </r>
      </text>
    </comment>
    <comment ref="G7" authorId="0">
      <text>
        <r>
          <rPr>
            <b/>
            <sz val="9"/>
            <rFont val="Tahoma"/>
            <family val="2"/>
          </rPr>
          <t xml:space="preserve">Orientación: </t>
        </r>
        <r>
          <rPr>
            <sz val="9"/>
            <rFont val="Tahoma"/>
            <family val="2"/>
          </rPr>
          <t xml:space="preserve">Municipio en donde se ubica la Institución
</t>
        </r>
      </text>
    </comment>
    <comment ref="B8" authorId="0">
      <text>
        <r>
          <rPr>
            <b/>
            <sz val="9"/>
            <rFont val="Tahoma"/>
            <family val="2"/>
          </rPr>
          <t xml:space="preserve">Orientación: </t>
        </r>
        <r>
          <rPr>
            <sz val="9"/>
            <rFont val="Tahoma"/>
            <family val="2"/>
          </rPr>
          <t>Fecha en el que se diligencia el formato</t>
        </r>
      </text>
    </comment>
    <comment ref="G8" authorId="0">
      <text>
        <r>
          <rPr>
            <b/>
            <sz val="9"/>
            <rFont val="Tahoma"/>
            <family val="2"/>
          </rPr>
          <t xml:space="preserve">Orientación: </t>
        </r>
        <r>
          <rPr>
            <sz val="9"/>
            <rFont val="Tahoma"/>
            <family val="2"/>
          </rPr>
          <t xml:space="preserve">Nombre completo del funcionario o funcinaria que diligencia la matriz
</t>
        </r>
      </text>
    </comment>
    <comment ref="E1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4" authorId="0">
      <text>
        <r>
          <rPr>
            <b/>
            <sz val="9"/>
            <rFont val="Tahoma"/>
            <family val="2"/>
          </rPr>
          <t xml:space="preserve">IDSN: </t>
        </r>
        <r>
          <rPr>
            <sz val="9"/>
            <rFont val="Tahoma"/>
            <family val="2"/>
          </rPr>
          <t xml:space="preserve">Armoniza 4.1 del lineamiento nacional
</t>
        </r>
      </text>
    </comment>
    <comment ref="A18" authorId="0">
      <text>
        <r>
          <rPr>
            <b/>
            <sz val="9"/>
            <rFont val="Tahoma"/>
            <family val="2"/>
          </rPr>
          <t>IDSN: A</t>
        </r>
        <r>
          <rPr>
            <sz val="9"/>
            <rFont val="Tahoma"/>
            <family val="2"/>
          </rPr>
          <t xml:space="preserve">rmoniza 4.2  del lineamiento nacional.
</t>
        </r>
      </text>
    </comment>
    <comment ref="G22" authorId="0">
      <text>
        <r>
          <rPr>
            <b/>
            <sz val="9"/>
            <rFont val="Tahoma"/>
            <family val="2"/>
          </rPr>
          <t xml:space="preserve">IDSN: </t>
        </r>
        <r>
          <rPr>
            <sz val="9"/>
            <rFont val="Tahoma"/>
            <family val="2"/>
          </rPr>
          <t>Si cumple con este indicador diligencie</t>
        </r>
        <r>
          <rPr>
            <b/>
            <sz val="9"/>
            <rFont val="Tahoma"/>
            <family val="2"/>
          </rPr>
          <t xml:space="preserve"> "5"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22" authorId="0">
      <text>
        <r>
          <rPr>
            <b/>
            <sz val="9"/>
            <rFont val="Tahoma"/>
            <family val="2"/>
          </rPr>
          <t xml:space="preserve">IDSN: </t>
        </r>
        <r>
          <rPr>
            <sz val="9"/>
            <rFont val="Tahoma"/>
            <family val="2"/>
          </rPr>
          <t xml:space="preserve">Armoniza indicador 4,5 del lineamiento nacional
</t>
        </r>
      </text>
    </comment>
    <comment ref="A26" authorId="0">
      <text>
        <r>
          <rPr>
            <b/>
            <sz val="9"/>
            <rFont val="Tahoma"/>
            <family val="2"/>
          </rPr>
          <t xml:space="preserve">IDSN: </t>
        </r>
        <r>
          <rPr>
            <sz val="9"/>
            <rFont val="Tahoma"/>
            <family val="2"/>
          </rPr>
          <t xml:space="preserve">Armoniza indicador 4,6 y 4,7 del lineamiento nacional
</t>
        </r>
      </text>
    </comment>
    <comment ref="G26" authorId="0">
      <text>
        <r>
          <rPr>
            <b/>
            <sz val="9"/>
            <rFont val="Tahoma"/>
            <family val="2"/>
          </rPr>
          <t xml:space="preserve">IDSN: </t>
        </r>
        <r>
          <rPr>
            <sz val="9"/>
            <rFont val="Tahoma"/>
            <family val="2"/>
          </rPr>
          <t>Si cumple con este indicador diligencie</t>
        </r>
        <r>
          <rPr>
            <b/>
            <sz val="9"/>
            <rFont val="Tahoma"/>
            <family val="2"/>
          </rPr>
          <t xml:space="preserve"> "5"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34" authorId="0">
      <text>
        <r>
          <rPr>
            <b/>
            <sz val="9"/>
            <rFont val="Tahoma"/>
            <family val="2"/>
          </rPr>
          <t xml:space="preserve">IDSN: </t>
        </r>
        <r>
          <rPr>
            <sz val="9"/>
            <rFont val="Tahoma"/>
            <family val="2"/>
          </rPr>
          <t xml:space="preserve">Armoniza indicador 4,8 del lineamiento nacional
</t>
        </r>
      </text>
    </comment>
    <comment ref="A42" authorId="0">
      <text>
        <r>
          <rPr>
            <b/>
            <sz val="9"/>
            <rFont val="Tahoma"/>
            <family val="2"/>
          </rPr>
          <t xml:space="preserve">IDSN: </t>
        </r>
        <r>
          <rPr>
            <sz val="9"/>
            <rFont val="Tahoma"/>
            <family val="2"/>
          </rPr>
          <t xml:space="preserve">Armoniza Paso 4,8 del lineamiento nacional
</t>
        </r>
      </text>
    </comment>
    <comment ref="A46" authorId="0">
      <text>
        <r>
          <rPr>
            <b/>
            <sz val="9"/>
            <rFont val="Tahoma"/>
            <family val="2"/>
          </rPr>
          <t xml:space="preserve">IDSN: </t>
        </r>
        <r>
          <rPr>
            <sz val="9"/>
            <rFont val="Tahoma"/>
            <family val="2"/>
          </rPr>
          <t xml:space="preserve">Armoniza Paso 4,8 del lineamiento nacional
</t>
        </r>
      </text>
    </comment>
    <comment ref="E4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66" authorId="0">
      <text>
        <r>
          <rPr>
            <b/>
            <sz val="9"/>
            <rFont val="Tahoma"/>
            <family val="2"/>
          </rPr>
          <t xml:space="preserve">IDSN: </t>
        </r>
        <r>
          <rPr>
            <sz val="9"/>
            <rFont val="Tahoma"/>
            <family val="2"/>
          </rPr>
          <t xml:space="preserve">Armoniza el indicador 4,11 y 4,15 del lineamiento nacional
</t>
        </r>
      </text>
    </comment>
    <comment ref="A62" authorId="0">
      <text>
        <r>
          <rPr>
            <b/>
            <sz val="9"/>
            <rFont val="Tahoma"/>
            <family val="2"/>
          </rPr>
          <t xml:space="preserve">IDSN: </t>
        </r>
        <r>
          <rPr>
            <sz val="9"/>
            <rFont val="Tahoma"/>
            <family val="2"/>
          </rPr>
          <t xml:space="preserve">Armoniza el indicador 4,14 del lineamiento nacional
</t>
        </r>
      </text>
    </comment>
    <comment ref="A54" authorId="0">
      <text>
        <r>
          <rPr>
            <b/>
            <sz val="9"/>
            <rFont val="Tahoma"/>
            <family val="2"/>
          </rPr>
          <t xml:space="preserve">IDSN: </t>
        </r>
        <r>
          <rPr>
            <sz val="9"/>
            <rFont val="Tahoma"/>
            <family val="2"/>
          </rPr>
          <t xml:space="preserve">Armoniza 4,12 del lineamiento nacional
</t>
        </r>
      </text>
    </comment>
    <comment ref="A58" authorId="0">
      <text>
        <r>
          <rPr>
            <b/>
            <sz val="9"/>
            <rFont val="Tahoma"/>
            <family val="2"/>
          </rPr>
          <t xml:space="preserve">IDSN: </t>
        </r>
        <r>
          <rPr>
            <sz val="9"/>
            <rFont val="Tahoma"/>
            <family val="2"/>
          </rPr>
          <t xml:space="preserve">Armoniza 4,12 y 4,13 del lineamiento nacional
</t>
        </r>
      </text>
    </comment>
    <comment ref="A70" authorId="0">
      <text>
        <r>
          <rPr>
            <b/>
            <sz val="9"/>
            <rFont val="Tahoma"/>
            <family val="2"/>
          </rPr>
          <t xml:space="preserve">IDSN: </t>
        </r>
        <r>
          <rPr>
            <sz val="9"/>
            <rFont val="Tahoma"/>
            <family val="2"/>
          </rPr>
          <t xml:space="preserve">Armoniza 4,12 del lineamiento nacional
</t>
        </r>
      </text>
    </comment>
    <comment ref="G78" authorId="0">
      <text>
        <r>
          <rPr>
            <b/>
            <sz val="9"/>
            <rFont val="Tahoma"/>
            <family val="2"/>
          </rPr>
          <t xml:space="preserve">IDSN: </t>
        </r>
        <r>
          <rPr>
            <sz val="9"/>
            <rFont val="Tahoma"/>
            <family val="2"/>
          </rPr>
          <t>Si cumple con este indicador diligencie</t>
        </r>
        <r>
          <rPr>
            <b/>
            <sz val="9"/>
            <rFont val="Tahoma"/>
            <family val="2"/>
          </rPr>
          <t xml:space="preserve"> "5"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82" authorId="0">
      <text>
        <r>
          <rPr>
            <b/>
            <sz val="9"/>
            <rFont val="Tahoma"/>
            <family val="2"/>
          </rPr>
          <t xml:space="preserve">IDSN: </t>
        </r>
        <r>
          <rPr>
            <sz val="9"/>
            <rFont val="Tahoma"/>
            <family val="2"/>
          </rPr>
          <t xml:space="preserve">Armoniza el indicador 4,17 del lineamiento nacional
</t>
        </r>
      </text>
    </comment>
  </commentList>
</comments>
</file>

<file path=xl/comments5.xml><?xml version="1.0" encoding="utf-8"?>
<comments xmlns="http://schemas.openxmlformats.org/spreadsheetml/2006/main">
  <authors>
    <author>JOSE TOMAS FRANCO CADENA</author>
    <author>CARMEN EUGENIA PEREZ MONTENEGRO</author>
  </authors>
  <commentList>
    <comment ref="E9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6"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2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0"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6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Si no aplica diligencie</t>
        </r>
        <r>
          <rPr>
            <b/>
            <sz val="9"/>
            <rFont val="Tahoma"/>
            <family val="2"/>
          </rPr>
          <t xml:space="preserve"> "NA"</t>
        </r>
        <r>
          <rPr>
            <sz val="9"/>
            <rFont val="Tahoma"/>
            <family val="2"/>
          </rPr>
          <t>.</t>
        </r>
      </text>
    </comment>
    <comment ref="E6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8" authorId="0">
      <text>
        <r>
          <rPr>
            <b/>
            <sz val="9"/>
            <rFont val="Tahoma"/>
            <family val="2"/>
          </rPr>
          <t>IDSN:</t>
        </r>
        <r>
          <rPr>
            <sz val="9"/>
            <rFont val="Tahoma"/>
            <family val="2"/>
          </rPr>
          <t xml:space="preserve"> 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2"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84"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94"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96" authorId="0">
      <text>
        <r>
          <rPr>
            <b/>
            <sz val="9"/>
            <rFont val="Tahoma"/>
            <family val="2"/>
          </rPr>
          <t xml:space="preserve">IDSN: </t>
        </r>
        <r>
          <rPr>
            <sz val="9"/>
            <rFont val="Tahoma"/>
            <family val="2"/>
          </rPr>
          <t>Diligencie la informacion solicitada. Si no cuenta con informacion diligencie "0". Si no aplica diligencie "NA".</t>
        </r>
      </text>
    </comment>
    <comment ref="B7" authorId="0">
      <text>
        <r>
          <rPr>
            <b/>
            <sz val="9"/>
            <rFont val="Tahoma"/>
            <family val="2"/>
          </rPr>
          <t>Orientación:</t>
        </r>
        <r>
          <rPr>
            <sz val="9"/>
            <rFont val="Tahoma"/>
            <family val="2"/>
          </rPr>
          <t xml:space="preserve">
Nombre completo de la institución </t>
        </r>
      </text>
    </comment>
    <comment ref="G7" authorId="0">
      <text>
        <r>
          <rPr>
            <b/>
            <sz val="9"/>
            <rFont val="Tahoma"/>
            <family val="2"/>
          </rPr>
          <t xml:space="preserve">Orientación: </t>
        </r>
        <r>
          <rPr>
            <sz val="9"/>
            <rFont val="Tahoma"/>
            <family val="2"/>
          </rPr>
          <t xml:space="preserve">Municipio en donde se ubica la Institución
</t>
        </r>
      </text>
    </comment>
    <comment ref="B8" authorId="0">
      <text>
        <r>
          <rPr>
            <b/>
            <sz val="9"/>
            <rFont val="Tahoma"/>
            <family val="2"/>
          </rPr>
          <t xml:space="preserve">Orientación: </t>
        </r>
        <r>
          <rPr>
            <sz val="9"/>
            <rFont val="Tahoma"/>
            <family val="2"/>
          </rPr>
          <t>Fecha en el que se diligencia el formato</t>
        </r>
      </text>
    </comment>
    <comment ref="G8" authorId="0">
      <text>
        <r>
          <rPr>
            <b/>
            <sz val="9"/>
            <rFont val="Tahoma"/>
            <family val="2"/>
          </rPr>
          <t xml:space="preserve">Orientación: </t>
        </r>
        <r>
          <rPr>
            <sz val="9"/>
            <rFont val="Tahoma"/>
            <family val="2"/>
          </rPr>
          <t xml:space="preserve">Nombre completo del funcionario o funcinaria que diligencia la matriz
</t>
        </r>
      </text>
    </comment>
    <comment ref="A26" authorId="0">
      <text>
        <r>
          <rPr>
            <b/>
            <sz val="9"/>
            <rFont val="Tahoma"/>
            <family val="2"/>
          </rPr>
          <t xml:space="preserve">IDSN: </t>
        </r>
        <r>
          <rPr>
            <sz val="9"/>
            <rFont val="Tahoma"/>
            <family val="2"/>
          </rPr>
          <t xml:space="preserve">Armoniza 5,1, 54 y 5.6 del lineamiento nacional. Hito RIA Materno Perinatal 
</t>
        </r>
      </text>
    </comment>
    <comment ref="A14" authorId="0">
      <text>
        <r>
          <rPr>
            <b/>
            <sz val="9"/>
            <rFont val="Tahoma"/>
            <family val="2"/>
          </rPr>
          <t xml:space="preserve">IDSN: </t>
        </r>
        <r>
          <rPr>
            <sz val="9"/>
            <rFont val="Tahoma"/>
            <family val="2"/>
          </rPr>
          <t xml:space="preserve">Armoniza el indicador 5,1 y 5,2 del lineamiento nacional
</t>
        </r>
      </text>
    </comment>
    <comment ref="E18"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2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G22" authorId="0">
      <text>
        <r>
          <rPr>
            <b/>
            <sz val="9"/>
            <rFont val="Tahoma"/>
            <family val="2"/>
          </rPr>
          <t xml:space="preserve">IDSN: </t>
        </r>
        <r>
          <rPr>
            <sz val="9"/>
            <rFont val="Tahoma"/>
            <family val="2"/>
          </rPr>
          <t xml:space="preserve">Si cumple con este indicador diligencie </t>
        </r>
        <r>
          <rPr>
            <b/>
            <sz val="9"/>
            <rFont val="Tahoma"/>
            <family val="2"/>
          </rPr>
          <t>"4"</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18" authorId="0">
      <text>
        <r>
          <rPr>
            <b/>
            <sz val="9"/>
            <rFont val="Tahoma"/>
            <family val="2"/>
          </rPr>
          <t xml:space="preserve">IDSN: </t>
        </r>
        <r>
          <rPr>
            <sz val="9"/>
            <rFont val="Tahoma"/>
            <family val="2"/>
          </rPr>
          <t xml:space="preserve">Armoniza el indicador 5,3 del lineamiento nacional
</t>
        </r>
      </text>
    </comment>
    <comment ref="A22" authorId="0">
      <text>
        <r>
          <rPr>
            <b/>
            <sz val="9"/>
            <rFont val="Tahoma"/>
            <family val="2"/>
          </rPr>
          <t xml:space="preserve">IDSN: </t>
        </r>
        <r>
          <rPr>
            <sz val="9"/>
            <rFont val="Tahoma"/>
            <family val="2"/>
          </rPr>
          <t xml:space="preserve">Armoniza el indicador 5,3 del lineamiento nacional
</t>
        </r>
      </text>
    </comment>
    <comment ref="E3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30" authorId="0">
      <text>
        <r>
          <rPr>
            <b/>
            <sz val="9"/>
            <rFont val="Tahoma"/>
            <family val="2"/>
          </rPr>
          <t xml:space="preserve">IDSN: </t>
        </r>
        <r>
          <rPr>
            <sz val="9"/>
            <rFont val="Tahoma"/>
            <family val="2"/>
          </rPr>
          <t xml:space="preserve">Armoniza 5.5 de lineamiento nacional
</t>
        </r>
      </text>
    </comment>
    <comment ref="A38" authorId="0">
      <text>
        <r>
          <rPr>
            <b/>
            <sz val="9"/>
            <rFont val="Tahoma"/>
            <family val="2"/>
          </rPr>
          <t>IDSN: Armoniza 5.4 y 5.6</t>
        </r>
        <r>
          <rPr>
            <sz val="9"/>
            <rFont val="Tahoma"/>
            <family val="2"/>
          </rPr>
          <t xml:space="preserve">
</t>
        </r>
      </text>
    </comment>
    <comment ref="E4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Si no aplica diligencie</t>
        </r>
        <r>
          <rPr>
            <b/>
            <sz val="9"/>
            <rFont val="Tahoma"/>
            <family val="2"/>
          </rPr>
          <t xml:space="preserve"> "NA"</t>
        </r>
        <r>
          <rPr>
            <sz val="9"/>
            <rFont val="Tahoma"/>
            <family val="2"/>
          </rPr>
          <t>.</t>
        </r>
      </text>
    </comment>
    <comment ref="A46" authorId="0">
      <text>
        <r>
          <rPr>
            <b/>
            <sz val="9"/>
            <rFont val="Tahoma"/>
            <family val="2"/>
          </rPr>
          <t xml:space="preserve">IDSN: </t>
        </r>
        <r>
          <rPr>
            <sz val="9"/>
            <rFont val="Tahoma"/>
            <family val="2"/>
          </rPr>
          <t xml:space="preserve">Armoniza indicador 5.8 y 5.9 del lineamiento nacional
</t>
        </r>
      </text>
    </comment>
    <comment ref="G46" authorId="0">
      <text>
        <r>
          <rPr>
            <b/>
            <sz val="9"/>
            <rFont val="Tahoma"/>
            <family val="2"/>
          </rPr>
          <t xml:space="preserve">IDSN: </t>
        </r>
        <r>
          <rPr>
            <sz val="9"/>
            <rFont val="Tahoma"/>
            <family val="2"/>
          </rPr>
          <t>Si cumple con este indicador diligencie</t>
        </r>
        <r>
          <rPr>
            <b/>
            <sz val="9"/>
            <rFont val="Tahoma"/>
            <family val="2"/>
          </rPr>
          <t xml:space="preserve"> "4"</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50" authorId="0">
      <text>
        <r>
          <rPr>
            <b/>
            <sz val="9"/>
            <rFont val="Tahoma"/>
            <family val="2"/>
          </rPr>
          <t xml:space="preserve">IDSN: </t>
        </r>
        <r>
          <rPr>
            <sz val="9"/>
            <rFont val="Tahoma"/>
            <family val="2"/>
          </rPr>
          <t xml:space="preserve">Armoniza indicador 5.10 del lineamiento nacional
</t>
        </r>
      </text>
    </comment>
    <comment ref="G50" authorId="0">
      <text>
        <r>
          <rPr>
            <b/>
            <sz val="9"/>
            <rFont val="Tahoma"/>
            <family val="2"/>
          </rPr>
          <t xml:space="preserve">IDSN: </t>
        </r>
        <r>
          <rPr>
            <sz val="9"/>
            <rFont val="Tahoma"/>
            <family val="2"/>
          </rPr>
          <t>Si cumple con este indicador diligencie</t>
        </r>
        <r>
          <rPr>
            <b/>
            <sz val="9"/>
            <rFont val="Tahoma"/>
            <family val="2"/>
          </rPr>
          <t xml:space="preserve"> "4"</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42" authorId="0">
      <text>
        <r>
          <rPr>
            <b/>
            <sz val="9"/>
            <rFont val="Tahoma"/>
            <family val="2"/>
          </rPr>
          <t xml:space="preserve">IDSN: </t>
        </r>
        <r>
          <rPr>
            <sz val="9"/>
            <rFont val="Tahoma"/>
            <family val="2"/>
          </rPr>
          <t xml:space="preserve">Armoniza con 5.7 del linemaiento nacioonal
</t>
        </r>
      </text>
    </comment>
    <comment ref="E54" authorId="0">
      <text>
        <r>
          <rPr>
            <b/>
            <sz val="9"/>
            <rFont val="Tahoma"/>
            <family val="2"/>
          </rPr>
          <t>IDSN:</t>
        </r>
        <r>
          <rPr>
            <sz val="9"/>
            <rFont val="Tahoma"/>
            <family val="2"/>
          </rPr>
          <t xml:space="preserve"> 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54" authorId="0">
      <text>
        <r>
          <rPr>
            <b/>
            <sz val="9"/>
            <rFont val="Tahoma"/>
            <family val="2"/>
          </rPr>
          <t xml:space="preserve">IDSN: </t>
        </r>
        <r>
          <rPr>
            <sz val="9"/>
            <rFont val="Tahoma"/>
            <family val="2"/>
          </rPr>
          <t xml:space="preserve">Armoniza con el 5.11 del lineamineto nacional
</t>
        </r>
      </text>
    </comment>
    <comment ref="E5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Si no aplica diligencie</t>
        </r>
        <r>
          <rPr>
            <b/>
            <sz val="9"/>
            <rFont val="Tahoma"/>
            <family val="2"/>
          </rPr>
          <t xml:space="preserve"> "NA"</t>
        </r>
        <r>
          <rPr>
            <sz val="9"/>
            <rFont val="Tahoma"/>
            <family val="2"/>
          </rPr>
          <t>.</t>
        </r>
      </text>
    </comment>
    <comment ref="A58" authorId="1">
      <text>
        <r>
          <rPr>
            <b/>
            <sz val="9"/>
            <rFont val="Tahoma"/>
            <family val="2"/>
          </rPr>
          <t>IDSN:</t>
        </r>
        <r>
          <rPr>
            <sz val="9"/>
            <rFont val="Tahoma"/>
            <family val="2"/>
          </rPr>
          <t xml:space="preserve"> Armoniza con 5.12 del lineamiento  nacional</t>
        </r>
        <r>
          <rPr>
            <sz val="9"/>
            <rFont val="Tahoma"/>
            <family val="2"/>
          </rPr>
          <t xml:space="preserve">
</t>
        </r>
      </text>
    </comment>
    <comment ref="A62" authorId="1">
      <text>
        <r>
          <rPr>
            <b/>
            <sz val="9"/>
            <rFont val="Tahoma"/>
            <family val="2"/>
          </rPr>
          <t>IDSN:</t>
        </r>
        <r>
          <rPr>
            <sz val="9"/>
            <rFont val="Tahoma"/>
            <family val="2"/>
          </rPr>
          <t xml:space="preserve"> Armoniza con el 5.13 del lineamiento nacional
</t>
        </r>
      </text>
    </comment>
    <comment ref="A70" authorId="1">
      <text>
        <r>
          <rPr>
            <b/>
            <sz val="9"/>
            <rFont val="Tahoma"/>
            <family val="2"/>
          </rPr>
          <t xml:space="preserve">IDSN: </t>
        </r>
        <r>
          <rPr>
            <sz val="9"/>
            <rFont val="Tahoma"/>
            <family val="2"/>
          </rPr>
          <t xml:space="preserve">Armoniza con el 5.13 del lineamiento nacional
</t>
        </r>
      </text>
    </comment>
    <comment ref="A66" authorId="1">
      <text>
        <r>
          <rPr>
            <b/>
            <sz val="9"/>
            <rFont val="Tahoma"/>
            <family val="2"/>
          </rPr>
          <t xml:space="preserve">IDSN: </t>
        </r>
        <r>
          <rPr>
            <sz val="9"/>
            <rFont val="Tahoma"/>
            <family val="2"/>
          </rPr>
          <t xml:space="preserve">Armoniza con el 4.17 del lineamiento nacional
</t>
        </r>
      </text>
    </comment>
    <comment ref="A74" authorId="0">
      <text>
        <r>
          <rPr>
            <b/>
            <sz val="9"/>
            <rFont val="Tahoma"/>
            <family val="2"/>
          </rPr>
          <t xml:space="preserve">IDSN: </t>
        </r>
        <r>
          <rPr>
            <sz val="9"/>
            <rFont val="Tahoma"/>
            <family val="2"/>
          </rPr>
          <t xml:space="preserve">Este armonizaría el indicador 4,3 y 5.14 del lineamiento nacional . En la AT territorial se evaluará la importancia de educar a los padres sobre la imnportancia del  RC y su garantía
</t>
        </r>
      </text>
    </comment>
    <comment ref="E7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78" authorId="0">
      <text>
        <r>
          <rPr>
            <b/>
            <sz val="9"/>
            <rFont val="Tahoma"/>
            <family val="2"/>
          </rPr>
          <t xml:space="preserve">IDSN: </t>
        </r>
        <r>
          <rPr>
            <sz val="9"/>
            <rFont val="Tahoma"/>
            <family val="2"/>
          </rPr>
          <t xml:space="preserve">Armoniza el indicador 4,4 y 5.15 del lineamiento nacional
</t>
        </r>
      </text>
    </comment>
    <comment ref="E7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86" authorId="1">
      <text>
        <r>
          <rPr>
            <b/>
            <sz val="9"/>
            <rFont val="Tahoma"/>
            <family val="2"/>
          </rPr>
          <t>IDSN: Amoniza con la RIA Materno perinatal</t>
        </r>
        <r>
          <rPr>
            <sz val="9"/>
            <rFont val="Tahoma"/>
            <family val="2"/>
          </rPr>
          <t xml:space="preserve">
</t>
        </r>
      </text>
    </comment>
    <comment ref="G14" authorId="0">
      <text>
        <r>
          <rPr>
            <b/>
            <sz val="9"/>
            <rFont val="Tahoma"/>
            <family val="2"/>
          </rPr>
          <t xml:space="preserve">IDSN: </t>
        </r>
        <r>
          <rPr>
            <sz val="9"/>
            <rFont val="Tahoma"/>
            <family val="2"/>
          </rPr>
          <t xml:space="preserve">Si cumple con este indicador diligencie </t>
        </r>
        <r>
          <rPr>
            <b/>
            <sz val="9"/>
            <rFont val="Tahoma"/>
            <family val="2"/>
          </rPr>
          <t>"4"</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List>
</comments>
</file>

<file path=xl/comments6.xml><?xml version="1.0" encoding="utf-8"?>
<comments xmlns="http://schemas.openxmlformats.org/spreadsheetml/2006/main">
  <authors>
    <author>JOSE TOMAS FRANCO CADENA</author>
    <author>CARMEN EUGENIA PEREZ MONTENEGRO</author>
    <author>Tomas</author>
  </authors>
  <commentList>
    <comment ref="E34"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3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Si no aplica diligencie</t>
        </r>
        <r>
          <rPr>
            <b/>
            <sz val="9"/>
            <rFont val="Tahoma"/>
            <family val="2"/>
          </rPr>
          <t xml:space="preserve"> "NA"</t>
        </r>
        <r>
          <rPr>
            <sz val="9"/>
            <rFont val="Tahoma"/>
            <family val="2"/>
          </rPr>
          <t>.</t>
        </r>
      </text>
    </comment>
    <comment ref="E2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4"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78"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80"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7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0" authorId="0">
      <text>
        <r>
          <rPr>
            <b/>
            <sz val="9"/>
            <rFont val="Tahoma"/>
            <family val="2"/>
          </rPr>
          <t xml:space="preserve">IDSN: </t>
        </r>
        <r>
          <rPr>
            <sz val="9"/>
            <rFont val="Tahoma"/>
            <family val="2"/>
          </rPr>
          <t xml:space="preserve">Armoniza indicador6.1 del lineamiento nacional
</t>
        </r>
      </text>
    </comment>
    <comment ref="G10" authorId="0">
      <text>
        <r>
          <rPr>
            <b/>
            <sz val="9"/>
            <rFont val="Tahoma"/>
            <family val="2"/>
          </rPr>
          <t xml:space="preserve">IDSN: </t>
        </r>
        <r>
          <rPr>
            <sz val="9"/>
            <rFont val="Tahoma"/>
            <family val="2"/>
          </rPr>
          <t>Si cumple con este indicador diligencie</t>
        </r>
        <r>
          <rPr>
            <b/>
            <sz val="9"/>
            <rFont val="Tahoma"/>
            <family val="2"/>
          </rPr>
          <t xml:space="preserve"> "4"</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E3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4" authorId="1">
      <text>
        <r>
          <rPr>
            <b/>
            <sz val="9"/>
            <rFont val="Tahoma"/>
            <family val="2"/>
          </rPr>
          <t xml:space="preserve">IDSN: </t>
        </r>
        <r>
          <rPr>
            <sz val="9"/>
            <rFont val="Tahoma"/>
            <family val="2"/>
          </rPr>
          <t xml:space="preserve">Armoniza indicador 6.2, 6,20 y 6,21  del lineamiento nacional
</t>
        </r>
      </text>
    </comment>
    <comment ref="B7" authorId="0">
      <text>
        <r>
          <rPr>
            <b/>
            <sz val="9"/>
            <rFont val="Tahoma"/>
            <family val="2"/>
          </rPr>
          <t>Orientación:</t>
        </r>
        <r>
          <rPr>
            <sz val="9"/>
            <rFont val="Tahoma"/>
            <family val="2"/>
          </rPr>
          <t xml:space="preserve">
Nombre completo de la institución </t>
        </r>
      </text>
    </comment>
    <comment ref="G7" authorId="0">
      <text>
        <r>
          <rPr>
            <b/>
            <sz val="9"/>
            <rFont val="Tahoma"/>
            <family val="2"/>
          </rPr>
          <t xml:space="preserve">Orientación: </t>
        </r>
        <r>
          <rPr>
            <sz val="9"/>
            <rFont val="Tahoma"/>
            <family val="2"/>
          </rPr>
          <t xml:space="preserve">Municipio en donde se ubica la Institución
</t>
        </r>
      </text>
    </comment>
    <comment ref="B8" authorId="0">
      <text>
        <r>
          <rPr>
            <b/>
            <sz val="9"/>
            <rFont val="Tahoma"/>
            <family val="2"/>
          </rPr>
          <t xml:space="preserve">Orientación: </t>
        </r>
        <r>
          <rPr>
            <sz val="9"/>
            <rFont val="Tahoma"/>
            <family val="2"/>
          </rPr>
          <t>Fecha en el que se diligencia el formato</t>
        </r>
      </text>
    </comment>
    <comment ref="G8" authorId="0">
      <text>
        <r>
          <rPr>
            <b/>
            <sz val="9"/>
            <rFont val="Tahoma"/>
            <family val="2"/>
          </rPr>
          <t xml:space="preserve">Orientación: </t>
        </r>
        <r>
          <rPr>
            <sz val="9"/>
            <rFont val="Tahoma"/>
            <family val="2"/>
          </rPr>
          <t xml:space="preserve">Nombre completo del funcionario o funcinaria que diligencia la matriz
</t>
        </r>
      </text>
    </comment>
    <comment ref="A18" authorId="2">
      <text>
        <r>
          <rPr>
            <b/>
            <sz val="9"/>
            <rFont val="Tahoma"/>
            <family val="2"/>
          </rPr>
          <t xml:space="preserve">IDSN: </t>
        </r>
        <r>
          <rPr>
            <sz val="9"/>
            <rFont val="Tahoma"/>
            <family val="2"/>
          </rPr>
          <t xml:space="preserve">Armoniza el 6,3 y 6.17 del lineamiento nacional
</t>
        </r>
      </text>
    </comment>
    <comment ref="A30" authorId="2">
      <text>
        <r>
          <rPr>
            <b/>
            <sz val="9"/>
            <rFont val="Tahoma"/>
            <family val="2"/>
          </rPr>
          <t xml:space="preserve">IDSN: </t>
        </r>
        <r>
          <rPr>
            <sz val="9"/>
            <rFont val="Tahoma"/>
            <family val="2"/>
          </rPr>
          <t xml:space="preserve">Armoniza 6,3 y 6,4 del linemaiento nacional
</t>
        </r>
      </text>
    </comment>
    <comment ref="A22" authorId="2">
      <text>
        <r>
          <rPr>
            <b/>
            <sz val="9"/>
            <rFont val="Tahoma"/>
            <family val="2"/>
          </rPr>
          <t xml:space="preserve">IDSN: </t>
        </r>
        <r>
          <rPr>
            <sz val="9"/>
            <rFont val="Tahoma"/>
            <family val="2"/>
          </rPr>
          <t xml:space="preserve">Armoniza el indicador 6,5 y 6.17 del lineamiento nacional
</t>
        </r>
      </text>
    </comment>
    <comment ref="E38"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40"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4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38" authorId="2">
      <text>
        <r>
          <rPr>
            <b/>
            <sz val="9"/>
            <rFont val="Tahoma"/>
            <family val="2"/>
          </rPr>
          <t xml:space="preserve">IDSN: </t>
        </r>
        <r>
          <rPr>
            <sz val="9"/>
            <rFont val="Tahoma"/>
            <family val="2"/>
          </rPr>
          <t xml:space="preserve">Armoniza el indicador 6,6 del lineamiento nacional
</t>
        </r>
      </text>
    </comment>
    <comment ref="A42" authorId="2">
      <text>
        <r>
          <rPr>
            <b/>
            <sz val="9"/>
            <rFont val="Tahoma"/>
            <family val="2"/>
          </rPr>
          <t xml:space="preserve">IDSN: </t>
        </r>
        <r>
          <rPr>
            <sz val="9"/>
            <rFont val="Tahoma"/>
            <family val="2"/>
          </rPr>
          <t xml:space="preserve">Armoniza el indicador 6,6  y 6,22 del lineamiento nacional
</t>
        </r>
      </text>
    </comment>
    <comment ref="A46" authorId="2">
      <text>
        <r>
          <rPr>
            <b/>
            <sz val="9"/>
            <rFont val="Tahoma"/>
            <family val="2"/>
          </rPr>
          <t xml:space="preserve">IDSN: </t>
        </r>
        <r>
          <rPr>
            <sz val="9"/>
            <rFont val="Tahoma"/>
            <family val="2"/>
          </rPr>
          <t>Armoniza el indicador 6,6 del lineamiento nacional</t>
        </r>
      </text>
    </comment>
    <comment ref="A50" authorId="2">
      <text>
        <r>
          <rPr>
            <b/>
            <sz val="9"/>
            <rFont val="Tahoma"/>
            <family val="2"/>
          </rPr>
          <t xml:space="preserve">IDSN: </t>
        </r>
        <r>
          <rPr>
            <sz val="9"/>
            <rFont val="Tahoma"/>
            <family val="2"/>
          </rPr>
          <t xml:space="preserve">Armoniza el indicador 6,6 del lineamiento nacional
</t>
        </r>
      </text>
    </comment>
    <comment ref="A54" authorId="2">
      <text>
        <r>
          <rPr>
            <b/>
            <sz val="9"/>
            <rFont val="Tahoma"/>
            <family val="2"/>
          </rPr>
          <t xml:space="preserve">IDSN: </t>
        </r>
        <r>
          <rPr>
            <sz val="9"/>
            <rFont val="Tahoma"/>
            <family val="2"/>
          </rPr>
          <t xml:space="preserve">Armoniza el indicador 6,7 del lineamiento nacional
</t>
        </r>
      </text>
    </comment>
    <comment ref="E5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58" authorId="0">
      <text>
        <r>
          <rPr>
            <b/>
            <sz val="9"/>
            <rFont val="Tahoma"/>
            <family val="2"/>
          </rPr>
          <t xml:space="preserve">IDSN: </t>
        </r>
        <r>
          <rPr>
            <sz val="9"/>
            <rFont val="Tahoma"/>
            <family val="2"/>
          </rPr>
          <t>Armoniza el indicador 6,8 del lineamiento nacional</t>
        </r>
      </text>
    </comment>
    <comment ref="G58" authorId="0">
      <text>
        <r>
          <rPr>
            <b/>
            <sz val="9"/>
            <rFont val="Tahoma"/>
            <family val="2"/>
          </rPr>
          <t xml:space="preserve">IDSN: </t>
        </r>
        <r>
          <rPr>
            <sz val="9"/>
            <rFont val="Tahoma"/>
            <family val="2"/>
          </rPr>
          <t xml:space="preserve">Si cumple con este indicador diligencie </t>
        </r>
        <r>
          <rPr>
            <b/>
            <sz val="9"/>
            <rFont val="Tahoma"/>
            <family val="2"/>
          </rPr>
          <t>"4"</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62" authorId="2">
      <text>
        <r>
          <rPr>
            <b/>
            <sz val="9"/>
            <rFont val="Tahoma"/>
            <family val="2"/>
          </rPr>
          <t xml:space="preserve">IDSN: </t>
        </r>
        <r>
          <rPr>
            <sz val="9"/>
            <rFont val="Tahoma"/>
            <family val="2"/>
          </rPr>
          <t xml:space="preserve">Armoniza el indicador 6,9 del lineamiento nacional
</t>
        </r>
      </text>
    </comment>
    <comment ref="E6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6"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68"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A66" authorId="0">
      <text>
        <r>
          <rPr>
            <b/>
            <sz val="9"/>
            <rFont val="Tahoma"/>
            <family val="2"/>
          </rPr>
          <t xml:space="preserve">IDSN: </t>
        </r>
        <r>
          <rPr>
            <sz val="9"/>
            <rFont val="Tahoma"/>
            <family val="2"/>
          </rPr>
          <t xml:space="preserve">Armoniza el indicador 6,10 del lineamiento nacional
</t>
        </r>
      </text>
    </comment>
    <comment ref="A70" authorId="0">
      <text>
        <r>
          <rPr>
            <b/>
            <sz val="9"/>
            <rFont val="Tahoma"/>
            <family val="2"/>
          </rPr>
          <t xml:space="preserve">IDSN: </t>
        </r>
        <r>
          <rPr>
            <sz val="9"/>
            <rFont val="Tahoma"/>
            <family val="2"/>
          </rPr>
          <t xml:space="preserve">Armoniza el indicador 6,11 del lineamiento nacional
</t>
        </r>
      </text>
    </comment>
    <comment ref="E74"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76"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A74" authorId="0">
      <text>
        <r>
          <rPr>
            <b/>
            <sz val="9"/>
            <rFont val="Tahoma"/>
            <family val="2"/>
          </rPr>
          <t xml:space="preserve">IDSN: </t>
        </r>
        <r>
          <rPr>
            <sz val="9"/>
            <rFont val="Tahoma"/>
            <family val="2"/>
          </rPr>
          <t>Armoniza el indicador 6,12 del lineamiento nacional</t>
        </r>
        <r>
          <rPr>
            <b/>
            <sz val="9"/>
            <rFont val="Tahoma"/>
            <family val="2"/>
          </rPr>
          <t xml:space="preserve">
</t>
        </r>
        <r>
          <rPr>
            <sz val="9"/>
            <rFont val="Tahoma"/>
            <family val="2"/>
          </rPr>
          <t xml:space="preserve">
</t>
        </r>
      </text>
    </comment>
    <comment ref="A78" authorId="0">
      <text>
        <r>
          <rPr>
            <b/>
            <sz val="9"/>
            <rFont val="Tahoma"/>
            <family val="2"/>
          </rPr>
          <t xml:space="preserve">IDSN: </t>
        </r>
        <r>
          <rPr>
            <sz val="9"/>
            <rFont val="Tahoma"/>
            <family val="2"/>
          </rPr>
          <t xml:space="preserve">Armoniza el indicador 6,13 del lineamiento nacional
</t>
        </r>
      </text>
    </comment>
    <comment ref="A34" authorId="0">
      <text>
        <r>
          <rPr>
            <b/>
            <sz val="9"/>
            <rFont val="Tahoma"/>
            <family val="2"/>
          </rPr>
          <t xml:space="preserve">IDSN: </t>
        </r>
        <r>
          <rPr>
            <sz val="9"/>
            <rFont val="Tahoma"/>
            <family val="2"/>
          </rPr>
          <t>Armoniza con el indicador 6.14
 del linemaiento nacional</t>
        </r>
      </text>
    </comment>
    <comment ref="E8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82" authorId="0">
      <text>
        <r>
          <rPr>
            <b/>
            <sz val="9"/>
            <rFont val="Tahoma"/>
            <family val="2"/>
          </rPr>
          <t>IDSN:</t>
        </r>
        <r>
          <rPr>
            <sz val="9"/>
            <rFont val="Tahoma"/>
            <family val="2"/>
          </rPr>
          <t xml:space="preserve"> Armoniza el indicador 6,15, 6.24 y 8,8  del lineamiento nacional
</t>
        </r>
      </text>
    </comment>
    <comment ref="A94" authorId="0">
      <text>
        <r>
          <rPr>
            <b/>
            <sz val="9"/>
            <rFont val="Tahoma"/>
            <family val="2"/>
          </rPr>
          <t xml:space="preserve">IDSN: </t>
        </r>
        <r>
          <rPr>
            <sz val="9"/>
            <rFont val="Tahoma"/>
            <family val="2"/>
          </rPr>
          <t xml:space="preserve">Armoniza el indicador 6,16 y 6.17 del lineamiento nacional
</t>
        </r>
      </text>
    </comment>
    <comment ref="A98" authorId="0">
      <text>
        <r>
          <rPr>
            <b/>
            <sz val="9"/>
            <rFont val="Tahoma"/>
            <family val="2"/>
          </rPr>
          <t xml:space="preserve">IDSN: </t>
        </r>
        <r>
          <rPr>
            <sz val="9"/>
            <rFont val="Tahoma"/>
            <family val="2"/>
          </rPr>
          <t xml:space="preserve">Armoniza el indicador 6,18 del lineamiento nacional
</t>
        </r>
      </text>
    </comment>
    <comment ref="E9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0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G102" authorId="0">
      <text>
        <r>
          <rPr>
            <b/>
            <sz val="9"/>
            <rFont val="Tahoma"/>
            <family val="2"/>
          </rPr>
          <t xml:space="preserve">IDSN: </t>
        </r>
        <r>
          <rPr>
            <sz val="9"/>
            <rFont val="Tahoma"/>
            <family val="2"/>
          </rPr>
          <t>Si cumple con este indicador diligencie</t>
        </r>
        <r>
          <rPr>
            <b/>
            <sz val="9"/>
            <rFont val="Tahoma"/>
            <family val="2"/>
          </rPr>
          <t xml:space="preserve"> "5"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26" authorId="2">
      <text>
        <r>
          <rPr>
            <b/>
            <sz val="9"/>
            <rFont val="Tahoma"/>
            <family val="2"/>
          </rPr>
          <t xml:space="preserve">IDSN: </t>
        </r>
        <r>
          <rPr>
            <sz val="9"/>
            <rFont val="Tahoma"/>
            <family val="2"/>
          </rPr>
          <t xml:space="preserve">Armoniza 6,23 del linemaiento nacional
</t>
        </r>
      </text>
    </comment>
    <comment ref="E2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0"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9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List>
</comments>
</file>

<file path=xl/comments7.xml><?xml version="1.0" encoding="utf-8"?>
<comments xmlns="http://schemas.openxmlformats.org/spreadsheetml/2006/main">
  <authors>
    <author>JOSE TOMAS FRANCO CADENA</author>
    <author>CARMEN EUGENIA PEREZ MONTENEGRO</author>
  </authors>
  <commentList>
    <comment ref="B7" authorId="0">
      <text>
        <r>
          <rPr>
            <b/>
            <sz val="9"/>
            <rFont val="Tahoma"/>
            <family val="2"/>
          </rPr>
          <t>Orientación:</t>
        </r>
        <r>
          <rPr>
            <sz val="9"/>
            <rFont val="Tahoma"/>
            <family val="2"/>
          </rPr>
          <t xml:space="preserve">
Nombre completo de la institución </t>
        </r>
      </text>
    </comment>
    <comment ref="G7" authorId="0">
      <text>
        <r>
          <rPr>
            <b/>
            <sz val="9"/>
            <rFont val="Tahoma"/>
            <family val="2"/>
          </rPr>
          <t xml:space="preserve">Orientación: </t>
        </r>
        <r>
          <rPr>
            <sz val="9"/>
            <rFont val="Tahoma"/>
            <family val="2"/>
          </rPr>
          <t xml:space="preserve">Municipio en donde se ubica la Institución
</t>
        </r>
      </text>
    </comment>
    <comment ref="B8" authorId="0">
      <text>
        <r>
          <rPr>
            <b/>
            <sz val="9"/>
            <rFont val="Tahoma"/>
            <family val="2"/>
          </rPr>
          <t xml:space="preserve">Orientación: </t>
        </r>
        <r>
          <rPr>
            <sz val="9"/>
            <rFont val="Tahoma"/>
            <family val="2"/>
          </rPr>
          <t>Fecha en el que se diligencia el formato</t>
        </r>
      </text>
    </comment>
    <comment ref="G8" authorId="0">
      <text>
        <r>
          <rPr>
            <b/>
            <sz val="9"/>
            <rFont val="Tahoma"/>
            <family val="2"/>
          </rPr>
          <t xml:space="preserve">Orientación: </t>
        </r>
        <r>
          <rPr>
            <sz val="9"/>
            <rFont val="Tahoma"/>
            <family val="2"/>
          </rPr>
          <t xml:space="preserve">Nombre completo del funcionario o funcinaria que diligencia la matriz
</t>
        </r>
      </text>
    </comment>
    <comment ref="A14" authorId="0">
      <text>
        <r>
          <rPr>
            <b/>
            <sz val="9"/>
            <rFont val="Tahoma"/>
            <family val="2"/>
          </rPr>
          <t xml:space="preserve">IDSN: </t>
        </r>
        <r>
          <rPr>
            <sz val="9"/>
            <rFont val="Tahoma"/>
            <family val="2"/>
          </rPr>
          <t xml:space="preserve">Armoniza indicador 7.1 del lineamiento nacional
</t>
        </r>
      </text>
    </comment>
    <comment ref="G14" authorId="0">
      <text>
        <r>
          <rPr>
            <b/>
            <sz val="9"/>
            <rFont val="Tahoma"/>
            <family val="2"/>
          </rPr>
          <t xml:space="preserve">IDSN: </t>
        </r>
        <r>
          <rPr>
            <sz val="9"/>
            <rFont val="Tahoma"/>
            <family val="2"/>
          </rPr>
          <t>Si cumple con este indicador diligencie</t>
        </r>
        <r>
          <rPr>
            <b/>
            <sz val="9"/>
            <rFont val="Tahoma"/>
            <family val="2"/>
          </rPr>
          <t xml:space="preserve"> "10"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22" authorId="1">
      <text>
        <r>
          <rPr>
            <b/>
            <sz val="9"/>
            <rFont val="Tahoma"/>
            <family val="2"/>
          </rPr>
          <t xml:space="preserve">IDSN: </t>
        </r>
        <r>
          <rPr>
            <sz val="9"/>
            <rFont val="Tahoma"/>
            <family val="2"/>
          </rPr>
          <t xml:space="preserve">Armoniza indicador 7,2, 7,4 y 7.11 del lineamiento nacional
</t>
        </r>
      </text>
    </comment>
    <comment ref="E2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8" authorId="0">
      <text>
        <r>
          <rPr>
            <b/>
            <sz val="9"/>
            <rFont val="Tahoma"/>
            <family val="2"/>
          </rPr>
          <t xml:space="preserve">IDSN: </t>
        </r>
        <r>
          <rPr>
            <sz val="9"/>
            <rFont val="Tahoma"/>
            <family val="2"/>
          </rPr>
          <t xml:space="preserve">Armoniza indicador 7.3 del lineamiento nacional
</t>
        </r>
      </text>
    </comment>
    <comment ref="G18" authorId="0">
      <text>
        <r>
          <rPr>
            <b/>
            <sz val="9"/>
            <rFont val="Tahoma"/>
            <family val="2"/>
          </rPr>
          <t xml:space="preserve">IDSN: </t>
        </r>
        <r>
          <rPr>
            <sz val="9"/>
            <rFont val="Tahoma"/>
            <family val="2"/>
          </rPr>
          <t>Si cumple con este indicador diligencie</t>
        </r>
        <r>
          <rPr>
            <b/>
            <sz val="9"/>
            <rFont val="Tahoma"/>
            <family val="2"/>
          </rPr>
          <t xml:space="preserve"> "10"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30" authorId="1">
      <text>
        <r>
          <rPr>
            <b/>
            <sz val="9"/>
            <rFont val="Tahoma"/>
            <family val="2"/>
          </rPr>
          <t xml:space="preserve">IDSN: </t>
        </r>
        <r>
          <rPr>
            <sz val="9"/>
            <rFont val="Tahoma"/>
            <family val="2"/>
          </rPr>
          <t xml:space="preserve">Armoniza indicador 7,2 y 7,4
</t>
        </r>
      </text>
    </comment>
    <comment ref="E3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26" authorId="1">
      <text>
        <r>
          <rPr>
            <b/>
            <sz val="9"/>
            <rFont val="Tahoma"/>
            <family val="2"/>
          </rPr>
          <t xml:space="preserve">IDSN: </t>
        </r>
        <r>
          <rPr>
            <sz val="9"/>
            <rFont val="Tahoma"/>
            <family val="2"/>
          </rPr>
          <t xml:space="preserve">Armoniza indicador 7,5 del lineamiento nacional
</t>
        </r>
      </text>
    </comment>
    <comment ref="E2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34" authorId="0">
      <text>
        <r>
          <rPr>
            <b/>
            <sz val="9"/>
            <rFont val="Tahoma"/>
            <family val="2"/>
          </rPr>
          <t xml:space="preserve">IDSN: </t>
        </r>
        <r>
          <rPr>
            <sz val="9"/>
            <rFont val="Tahoma"/>
            <family val="2"/>
          </rPr>
          <t xml:space="preserve">Armoniza indicador 7.7 del lineamiento nacional
</t>
        </r>
      </text>
    </comment>
    <comment ref="G34" authorId="0">
      <text>
        <r>
          <rPr>
            <b/>
            <sz val="9"/>
            <rFont val="Tahoma"/>
            <family val="2"/>
          </rPr>
          <t xml:space="preserve">IDSN: </t>
        </r>
        <r>
          <rPr>
            <sz val="9"/>
            <rFont val="Tahoma"/>
            <family val="2"/>
          </rPr>
          <t>Si cumple con este indicador diligencie</t>
        </r>
        <r>
          <rPr>
            <b/>
            <sz val="9"/>
            <rFont val="Tahoma"/>
            <family val="2"/>
          </rPr>
          <t xml:space="preserve"> "10"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38" authorId="0">
      <text>
        <r>
          <rPr>
            <b/>
            <sz val="9"/>
            <rFont val="Tahoma"/>
            <family val="2"/>
          </rPr>
          <t xml:space="preserve">IDSN: </t>
        </r>
        <r>
          <rPr>
            <sz val="9"/>
            <rFont val="Tahoma"/>
            <family val="2"/>
          </rPr>
          <t xml:space="preserve">Armoniza indicador 7.8 del lineamiento nacional
</t>
        </r>
      </text>
    </comment>
    <comment ref="G38" authorId="0">
      <text>
        <r>
          <rPr>
            <b/>
            <sz val="9"/>
            <rFont val="Tahoma"/>
            <family val="2"/>
          </rPr>
          <t xml:space="preserve">IDSN: </t>
        </r>
        <r>
          <rPr>
            <sz val="9"/>
            <rFont val="Tahoma"/>
            <family val="2"/>
          </rPr>
          <t>Si cumple con este indicador diligencie</t>
        </r>
        <r>
          <rPr>
            <b/>
            <sz val="9"/>
            <rFont val="Tahoma"/>
            <family val="2"/>
          </rPr>
          <t xml:space="preserve"> "10"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42" authorId="0">
      <text>
        <r>
          <rPr>
            <b/>
            <sz val="9"/>
            <rFont val="Tahoma"/>
            <family val="2"/>
          </rPr>
          <t xml:space="preserve">IDSN: </t>
        </r>
        <r>
          <rPr>
            <sz val="9"/>
            <rFont val="Tahoma"/>
            <family val="2"/>
          </rPr>
          <t xml:space="preserve">Armoniza indicador 7.9 del lineamiento nacional
</t>
        </r>
      </text>
    </comment>
    <comment ref="G42" authorId="0">
      <text>
        <r>
          <rPr>
            <b/>
            <sz val="9"/>
            <rFont val="Tahoma"/>
            <family val="2"/>
          </rPr>
          <t xml:space="preserve">IDSN: </t>
        </r>
        <r>
          <rPr>
            <sz val="9"/>
            <rFont val="Tahoma"/>
            <family val="2"/>
          </rPr>
          <t>Si cumple con este indicador diligencie</t>
        </r>
        <r>
          <rPr>
            <b/>
            <sz val="9"/>
            <rFont val="Tahoma"/>
            <family val="2"/>
          </rPr>
          <t xml:space="preserve"> "10"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46" authorId="1">
      <text>
        <r>
          <rPr>
            <b/>
            <sz val="9"/>
            <rFont val="Tahoma"/>
            <family val="2"/>
          </rPr>
          <t xml:space="preserve">IDSN: </t>
        </r>
        <r>
          <rPr>
            <sz val="9"/>
            <rFont val="Tahoma"/>
            <family val="2"/>
          </rPr>
          <t xml:space="preserve">Armoniza indicador 7,10
</t>
        </r>
      </text>
    </comment>
    <comment ref="E4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 (Institución hospitalaria)</t>
        </r>
      </text>
    </comment>
    <comment ref="E5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List>
</comments>
</file>

<file path=xl/comments8.xml><?xml version="1.0" encoding="utf-8"?>
<comments xmlns="http://schemas.openxmlformats.org/spreadsheetml/2006/main">
  <authors>
    <author>JOSE TOMAS FRANCO CADENA</author>
  </authors>
  <commentList>
    <comment ref="G126" authorId="0">
      <text>
        <r>
          <rPr>
            <b/>
            <sz val="9"/>
            <rFont val="Tahoma"/>
            <family val="2"/>
          </rPr>
          <t xml:space="preserve">IDSN: </t>
        </r>
        <r>
          <rPr>
            <sz val="9"/>
            <rFont val="Tahoma"/>
            <family val="2"/>
          </rPr>
          <t xml:space="preserve">Si cumple con este indicador diligencie </t>
        </r>
        <r>
          <rPr>
            <b/>
            <sz val="9"/>
            <rFont val="Tahoma"/>
            <family val="2"/>
          </rPr>
          <t>"2"</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106" authorId="0">
      <text>
        <r>
          <rPr>
            <b/>
            <sz val="9"/>
            <rFont val="Tahoma"/>
            <family val="2"/>
          </rPr>
          <t xml:space="preserve">IDSN: </t>
        </r>
        <r>
          <rPr>
            <sz val="9"/>
            <rFont val="Tahoma"/>
            <family val="2"/>
          </rPr>
          <t xml:space="preserve">Si cumple con este indicador diligencie </t>
        </r>
        <r>
          <rPr>
            <b/>
            <sz val="9"/>
            <rFont val="Tahoma"/>
            <family val="2"/>
          </rPr>
          <t>"2"</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114"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150"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E4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1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1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1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2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8"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10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3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3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4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4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6"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4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2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8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4" authorId="0">
      <text>
        <r>
          <rPr>
            <b/>
            <sz val="9"/>
            <rFont val="Tahoma"/>
            <family val="2"/>
          </rPr>
          <t xml:space="preserve">IDSN: </t>
        </r>
        <r>
          <rPr>
            <sz val="9"/>
            <rFont val="Tahoma"/>
            <family val="2"/>
          </rPr>
          <t xml:space="preserve">Armoniza indicador 8.1 del lineamiento nacional
</t>
        </r>
      </text>
    </comment>
    <comment ref="G14" authorId="0">
      <text>
        <r>
          <rPr>
            <b/>
            <sz val="9"/>
            <rFont val="Tahoma"/>
            <family val="2"/>
          </rPr>
          <t xml:space="preserve">IDSN: </t>
        </r>
        <r>
          <rPr>
            <sz val="9"/>
            <rFont val="Tahoma"/>
            <family val="2"/>
          </rPr>
          <t>Si cumple con este indicador diligencie</t>
        </r>
        <r>
          <rPr>
            <b/>
            <sz val="9"/>
            <rFont val="Tahoma"/>
            <family val="2"/>
          </rPr>
          <t xml:space="preserve"> "3"</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18"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18" authorId="0">
      <text>
        <r>
          <rPr>
            <b/>
            <sz val="9"/>
            <rFont val="Tahoma"/>
            <family val="2"/>
          </rPr>
          <t xml:space="preserve">IDSN: </t>
        </r>
        <r>
          <rPr>
            <sz val="9"/>
            <rFont val="Tahoma"/>
            <family val="2"/>
          </rPr>
          <t xml:space="preserve">Armioniza con 8.2 del lineamiento nacional
</t>
        </r>
      </text>
    </comment>
    <comment ref="A26" authorId="0">
      <text>
        <r>
          <rPr>
            <b/>
            <sz val="9"/>
            <rFont val="Tahoma"/>
            <family val="2"/>
          </rPr>
          <t xml:space="preserve">IDSN: </t>
        </r>
        <r>
          <rPr>
            <sz val="9"/>
            <rFont val="Tahoma"/>
            <family val="2"/>
          </rPr>
          <t xml:space="preserve">Armioniza con 8.3 del lineamiento nacional
</t>
        </r>
      </text>
    </comment>
    <comment ref="G26"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30" authorId="0">
      <text>
        <r>
          <rPr>
            <b/>
            <sz val="9"/>
            <rFont val="Tahoma"/>
            <family val="2"/>
          </rPr>
          <t xml:space="preserve">IDSN: </t>
        </r>
        <r>
          <rPr>
            <sz val="9"/>
            <rFont val="Tahoma"/>
            <family val="2"/>
          </rPr>
          <t xml:space="preserve">Armioniza con 8.4 del lineamiento nacional
</t>
        </r>
      </text>
    </comment>
    <comment ref="G30"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34" authorId="0">
      <text>
        <r>
          <rPr>
            <b/>
            <sz val="9"/>
            <rFont val="Tahoma"/>
            <family val="2"/>
          </rPr>
          <t>IDSN:</t>
        </r>
        <r>
          <rPr>
            <sz val="9"/>
            <rFont val="Tahoma"/>
            <family val="2"/>
          </rPr>
          <t xml:space="preserve"> Armoniza el ítem 8,5 del lineamiento nacional
</t>
        </r>
      </text>
    </comment>
    <comment ref="A38" authorId="0">
      <text>
        <r>
          <rPr>
            <b/>
            <sz val="9"/>
            <rFont val="Tahoma"/>
            <family val="2"/>
          </rPr>
          <t>IDSN:</t>
        </r>
        <r>
          <rPr>
            <sz val="9"/>
            <rFont val="Tahoma"/>
            <family val="2"/>
          </rPr>
          <t xml:space="preserve"> Armoniza el ítem 8,5 del lineamiento nacional
</t>
        </r>
      </text>
    </comment>
    <comment ref="E3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4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42" authorId="0">
      <text>
        <r>
          <rPr>
            <b/>
            <sz val="9"/>
            <rFont val="Tahoma"/>
            <family val="2"/>
          </rPr>
          <t xml:space="preserve">IDSN: </t>
        </r>
        <r>
          <rPr>
            <sz val="9"/>
            <rFont val="Tahoma"/>
            <family val="2"/>
          </rPr>
          <t xml:space="preserve">Armoniza el ítem 8,7 del lineamiento nacional
</t>
        </r>
      </text>
    </comment>
    <comment ref="A46" authorId="0">
      <text>
        <r>
          <rPr>
            <b/>
            <sz val="9"/>
            <rFont val="Tahoma"/>
            <family val="2"/>
          </rPr>
          <t xml:space="preserve">IDSN: </t>
        </r>
        <r>
          <rPr>
            <sz val="9"/>
            <rFont val="Tahoma"/>
            <family val="2"/>
          </rPr>
          <t xml:space="preserve">Armoniza el ítem 8,9 del lineamiento nacional
</t>
        </r>
      </text>
    </comment>
    <comment ref="E5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5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54" authorId="0">
      <text>
        <r>
          <rPr>
            <b/>
            <sz val="9"/>
            <rFont val="Tahoma"/>
            <family val="2"/>
          </rPr>
          <t xml:space="preserve">IDSN: </t>
        </r>
        <r>
          <rPr>
            <sz val="9"/>
            <rFont val="Tahoma"/>
            <family val="2"/>
          </rPr>
          <t xml:space="preserve">Armoniza el ítem 8,10 del lineamiento nacional
</t>
        </r>
      </text>
    </comment>
    <comment ref="A122" authorId="0">
      <text>
        <r>
          <t/>
        </r>
      </text>
    </comment>
    <comment ref="A50" authorId="0">
      <text>
        <r>
          <rPr>
            <b/>
            <sz val="9"/>
            <rFont val="Tahoma"/>
            <family val="2"/>
          </rPr>
          <t xml:space="preserve">IDSN: </t>
        </r>
        <r>
          <rPr>
            <sz val="9"/>
            <rFont val="Tahoma"/>
            <family val="2"/>
          </rPr>
          <t xml:space="preserve">Armoniza el ítem 8,10 del lineamiento nacional
</t>
        </r>
      </text>
    </comment>
    <comment ref="A62" authorId="0">
      <text>
        <r>
          <rPr>
            <b/>
            <sz val="9"/>
            <rFont val="Tahoma"/>
            <family val="2"/>
          </rPr>
          <t xml:space="preserve">IDSN: </t>
        </r>
        <r>
          <rPr>
            <sz val="9"/>
            <rFont val="Tahoma"/>
            <family val="2"/>
          </rPr>
          <t xml:space="preserve">Armoniza el ítem 8,11 del lineamiento nacional
</t>
        </r>
      </text>
    </comment>
    <comment ref="E6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 (Institución hospitalaria)</t>
        </r>
      </text>
    </comment>
    <comment ref="E6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66" authorId="0">
      <text>
        <r>
          <rPr>
            <b/>
            <sz val="9"/>
            <rFont val="Tahoma"/>
            <family val="2"/>
          </rPr>
          <t xml:space="preserve">IDSN: </t>
        </r>
        <r>
          <rPr>
            <sz val="9"/>
            <rFont val="Tahoma"/>
            <family val="2"/>
          </rPr>
          <t xml:space="preserve">Armoniza el ítem 8,12 del lineamiento nacional
</t>
        </r>
      </text>
    </comment>
    <comment ref="E66" authorId="0">
      <text>
        <r>
          <rPr>
            <b/>
            <sz val="9"/>
            <rFont val="Tahoma"/>
            <family val="2"/>
          </rPr>
          <t xml:space="preserve">IDSN: </t>
        </r>
        <r>
          <rPr>
            <sz val="9"/>
            <rFont val="Tahoma"/>
            <family val="2"/>
          </rPr>
          <t>Diligencie la informacion solicitada. Si no cuenta con informacion diligencie</t>
        </r>
        <r>
          <rPr>
            <b/>
            <sz val="9"/>
            <rFont val="Tahoma"/>
            <family val="2"/>
          </rPr>
          <t xml:space="preserve"> "0"</t>
        </r>
        <r>
          <rPr>
            <sz val="9"/>
            <rFont val="Tahoma"/>
            <family val="2"/>
          </rPr>
          <t xml:space="preserve">. Si no aplica diligencie </t>
        </r>
        <r>
          <rPr>
            <b/>
            <sz val="9"/>
            <rFont val="Tahoma"/>
            <family val="2"/>
          </rPr>
          <t>"NA"</t>
        </r>
        <r>
          <rPr>
            <sz val="9"/>
            <rFont val="Tahoma"/>
            <family val="2"/>
          </rPr>
          <t>.</t>
        </r>
      </text>
    </comment>
    <comment ref="E6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A82" authorId="0">
      <text>
        <r>
          <rPr>
            <b/>
            <sz val="9"/>
            <rFont val="Tahoma"/>
            <family val="2"/>
          </rPr>
          <t xml:space="preserve">IDSN: </t>
        </r>
        <r>
          <rPr>
            <sz val="9"/>
            <rFont val="Tahoma"/>
            <family val="2"/>
          </rPr>
          <t xml:space="preserve">Armoniza el ítem 8,13 y 8,14 del lineamiento nacional
</t>
        </r>
      </text>
    </comment>
    <comment ref="E8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 (Institución hospitalaria)</t>
        </r>
      </text>
    </comment>
    <comment ref="E8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G86" authorId="0">
      <text>
        <r>
          <rPr>
            <b/>
            <sz val="9"/>
            <rFont val="Tahoma"/>
            <family val="2"/>
          </rPr>
          <t xml:space="preserve">IDSN: </t>
        </r>
        <r>
          <rPr>
            <sz val="9"/>
            <rFont val="Tahoma"/>
            <family val="2"/>
          </rPr>
          <t xml:space="preserve">Si cumple con este indicador diligencie </t>
        </r>
        <r>
          <rPr>
            <b/>
            <sz val="9"/>
            <rFont val="Tahoma"/>
            <family val="2"/>
          </rPr>
          <t>"3"</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86" authorId="0">
      <text>
        <r>
          <rPr>
            <b/>
            <sz val="9"/>
            <rFont val="Tahoma"/>
            <family val="2"/>
          </rPr>
          <t xml:space="preserve">IDSN: </t>
        </r>
        <r>
          <rPr>
            <sz val="9"/>
            <rFont val="Tahoma"/>
            <family val="2"/>
          </rPr>
          <t xml:space="preserve">Armoniza el ítem 8,15 del lineamiento nacional
</t>
        </r>
      </text>
    </comment>
    <comment ref="A90" authorId="0">
      <text>
        <r>
          <rPr>
            <b/>
            <sz val="9"/>
            <rFont val="Tahoma"/>
            <family val="2"/>
          </rPr>
          <t xml:space="preserve">IDSN: </t>
        </r>
        <r>
          <rPr>
            <sz val="9"/>
            <rFont val="Tahoma"/>
            <family val="2"/>
          </rPr>
          <t xml:space="preserve">Armoniza el ítem 8,16 del lineamiento nacional
</t>
        </r>
      </text>
    </comment>
    <comment ref="E9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 (Institución hospitalaria)</t>
        </r>
      </text>
    </comment>
    <comment ref="E9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94" authorId="0">
      <text>
        <r>
          <rPr>
            <b/>
            <sz val="9"/>
            <rFont val="Tahoma"/>
            <family val="2"/>
          </rPr>
          <t xml:space="preserve">IDSN: </t>
        </r>
        <r>
          <rPr>
            <sz val="9"/>
            <rFont val="Tahoma"/>
            <family val="2"/>
          </rPr>
          <t xml:space="preserve">Armoniza el ítem 8,19 del lineamiento nacional
</t>
        </r>
      </text>
    </comment>
    <comment ref="E9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 (Institución hospitalaria)</t>
        </r>
      </text>
    </comment>
    <comment ref="E9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02" authorId="0">
      <text>
        <r>
          <rPr>
            <b/>
            <sz val="9"/>
            <rFont val="Tahoma"/>
            <family val="2"/>
          </rPr>
          <t xml:space="preserve">IDSN: </t>
        </r>
        <r>
          <rPr>
            <sz val="9"/>
            <rFont val="Tahoma"/>
            <family val="2"/>
          </rPr>
          <t xml:space="preserve">Armoniza el ítem 8,22 del lineamiento nacional
</t>
        </r>
      </text>
    </comment>
    <comment ref="E10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 (Institución hospitalaria)</t>
        </r>
      </text>
    </comment>
    <comment ref="E10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10" authorId="0">
      <text>
        <r>
          <rPr>
            <b/>
            <sz val="9"/>
            <rFont val="Tahoma"/>
            <family val="2"/>
          </rPr>
          <t xml:space="preserve">IDSN: </t>
        </r>
        <r>
          <rPr>
            <sz val="9"/>
            <rFont val="Tahoma"/>
            <family val="2"/>
          </rPr>
          <t xml:space="preserve">Armoniza el ítem 8,23 del lineamiento nacional 
</t>
        </r>
      </text>
    </comment>
    <comment ref="A114" authorId="0">
      <text>
        <r>
          <rPr>
            <b/>
            <sz val="9"/>
            <rFont val="Tahoma"/>
            <family val="2"/>
          </rPr>
          <t xml:space="preserve">IDSN: </t>
        </r>
        <r>
          <rPr>
            <sz val="9"/>
            <rFont val="Tahoma"/>
            <family val="2"/>
          </rPr>
          <t xml:space="preserve">Armoniza el ítem 8,23 del lineamiento nacional 
</t>
        </r>
      </text>
    </comment>
    <comment ref="A118" authorId="0">
      <text>
        <r>
          <rPr>
            <b/>
            <sz val="9"/>
            <rFont val="Tahoma"/>
            <family val="2"/>
          </rPr>
          <t xml:space="preserve">IDSN: </t>
        </r>
        <r>
          <rPr>
            <sz val="9"/>
            <rFont val="Tahoma"/>
            <family val="2"/>
          </rPr>
          <t xml:space="preserve">Armoniza el ítem 8,23 del lineamiento nacional 
</t>
        </r>
      </text>
    </comment>
    <comment ref="G122" authorId="0">
      <text>
        <r>
          <rPr>
            <b/>
            <sz val="9"/>
            <rFont val="Tahoma"/>
            <family val="2"/>
          </rPr>
          <t xml:space="preserve">IDSN: </t>
        </r>
        <r>
          <rPr>
            <sz val="9"/>
            <rFont val="Tahoma"/>
            <family val="2"/>
          </rPr>
          <t xml:space="preserve">Si cumple con este indicador diligencie </t>
        </r>
        <r>
          <rPr>
            <b/>
            <sz val="9"/>
            <rFont val="Tahoma"/>
            <family val="2"/>
          </rPr>
          <t>"2"</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E13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3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G142" authorId="0">
      <text>
        <r>
          <rPr>
            <b/>
            <sz val="9"/>
            <rFont val="Tahoma"/>
            <family val="2"/>
          </rPr>
          <t xml:space="preserve">IDSN: </t>
        </r>
        <r>
          <rPr>
            <sz val="9"/>
            <rFont val="Tahoma"/>
            <family val="2"/>
          </rPr>
          <t xml:space="preserve">Si cumple con este indicador diligencie </t>
        </r>
        <r>
          <rPr>
            <b/>
            <sz val="9"/>
            <rFont val="Tahoma"/>
            <family val="2"/>
          </rPr>
          <t>"2"</t>
        </r>
        <r>
          <rPr>
            <sz val="9"/>
            <rFont val="Tahoma"/>
            <family val="2"/>
          </rPr>
          <t xml:space="preserve">, de lo contrario </t>
        </r>
        <r>
          <rPr>
            <b/>
            <sz val="9"/>
            <rFont val="Tahoma"/>
            <family val="2"/>
          </rPr>
          <t>"0"</t>
        </r>
        <r>
          <rPr>
            <sz val="9"/>
            <rFont val="Tahoma"/>
            <family val="2"/>
          </rPr>
          <t>. Si no aplica diligencie</t>
        </r>
        <r>
          <rPr>
            <b/>
            <sz val="9"/>
            <rFont val="Tahoma"/>
            <family val="2"/>
          </rPr>
          <t xml:space="preserve"> "NA"</t>
        </r>
      </text>
    </comment>
    <comment ref="G138" authorId="0">
      <text>
        <r>
          <rPr>
            <b/>
            <sz val="9"/>
            <rFont val="Tahoma"/>
            <family val="2"/>
          </rPr>
          <t xml:space="preserve">IDSN: </t>
        </r>
        <r>
          <rPr>
            <sz val="9"/>
            <rFont val="Tahoma"/>
            <family val="2"/>
          </rPr>
          <t xml:space="preserve">Si cumple con este indicador diligencie </t>
        </r>
        <r>
          <rPr>
            <b/>
            <sz val="9"/>
            <rFont val="Tahoma"/>
            <family val="2"/>
          </rPr>
          <t>"2"</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B7" authorId="0">
      <text>
        <r>
          <rPr>
            <b/>
            <sz val="9"/>
            <rFont val="Tahoma"/>
            <family val="2"/>
          </rPr>
          <t>Orientación:</t>
        </r>
        <r>
          <rPr>
            <sz val="9"/>
            <rFont val="Tahoma"/>
            <family val="2"/>
          </rPr>
          <t xml:space="preserve">
Nombre completo de la institución </t>
        </r>
      </text>
    </comment>
    <comment ref="G7" authorId="0">
      <text>
        <r>
          <rPr>
            <b/>
            <sz val="9"/>
            <rFont val="Tahoma"/>
            <family val="2"/>
          </rPr>
          <t xml:space="preserve">Orientación: </t>
        </r>
        <r>
          <rPr>
            <sz val="9"/>
            <rFont val="Tahoma"/>
            <family val="2"/>
          </rPr>
          <t xml:space="preserve">Municipio en donde se ubica la Institución
</t>
        </r>
      </text>
    </comment>
    <comment ref="B8" authorId="0">
      <text>
        <r>
          <rPr>
            <b/>
            <sz val="9"/>
            <rFont val="Tahoma"/>
            <family val="2"/>
          </rPr>
          <t xml:space="preserve">Orientación: </t>
        </r>
        <r>
          <rPr>
            <sz val="9"/>
            <rFont val="Tahoma"/>
            <family val="2"/>
          </rPr>
          <t>Fecha en el que se diligencia el formato</t>
        </r>
      </text>
    </comment>
    <comment ref="G8" authorId="0">
      <text>
        <r>
          <rPr>
            <b/>
            <sz val="9"/>
            <rFont val="Tahoma"/>
            <family val="2"/>
          </rPr>
          <t xml:space="preserve">Orientación: </t>
        </r>
        <r>
          <rPr>
            <sz val="9"/>
            <rFont val="Tahoma"/>
            <family val="2"/>
          </rPr>
          <t xml:space="preserve">Nombre completo del funcionario o funcinaria que diligencia la matriz
</t>
        </r>
      </text>
    </comment>
    <comment ref="A58" authorId="0">
      <text>
        <r>
          <rPr>
            <b/>
            <sz val="9"/>
            <rFont val="Tahoma"/>
            <family val="2"/>
          </rPr>
          <t xml:space="preserve">IDSN: </t>
        </r>
        <r>
          <rPr>
            <sz val="9"/>
            <rFont val="Tahoma"/>
            <family val="2"/>
          </rPr>
          <t xml:space="preserve">Armoniza el ítem 8,10 del lineamiento nacional
</t>
        </r>
      </text>
    </comment>
    <comment ref="E5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6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List>
</comments>
</file>

<file path=xl/comments9.xml><?xml version="1.0" encoding="utf-8"?>
<comments xmlns="http://schemas.openxmlformats.org/spreadsheetml/2006/main">
  <authors>
    <author>JOSE TOMAS FRANCO CADENA</author>
  </authors>
  <commentList>
    <comment ref="G34"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38"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78"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82"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86" authorId="0">
      <text>
        <r>
          <rPr>
            <b/>
            <sz val="9"/>
            <rFont val="Tahoma"/>
            <family val="2"/>
          </rPr>
          <t xml:space="preserve">IDSN: </t>
        </r>
        <r>
          <rPr>
            <sz val="9"/>
            <rFont val="Tahoma"/>
            <family val="2"/>
          </rPr>
          <t xml:space="preserve">Si cumple con este indicador diligencie </t>
        </r>
        <r>
          <rPr>
            <b/>
            <sz val="9"/>
            <rFont val="Tahoma"/>
            <family val="2"/>
          </rPr>
          <t>"10"</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42"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G90" authorId="0">
      <text>
        <r>
          <rPr>
            <b/>
            <sz val="9"/>
            <rFont val="Tahoma"/>
            <family val="2"/>
          </rPr>
          <t>IDSN:</t>
        </r>
        <r>
          <rPr>
            <sz val="9"/>
            <rFont val="Tahoma"/>
            <family val="2"/>
          </rPr>
          <t xml:space="preserve"> Si cumple con este indicador diligencie</t>
        </r>
        <r>
          <rPr>
            <b/>
            <sz val="9"/>
            <rFont val="Tahoma"/>
            <family val="2"/>
          </rPr>
          <t xml:space="preserve"> "5"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G66"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E9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10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9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9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1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4" authorId="0">
      <text>
        <r>
          <rPr>
            <b/>
            <sz val="9"/>
            <rFont val="Tahoma"/>
            <family val="2"/>
          </rPr>
          <t xml:space="preserve">IDSN: </t>
        </r>
        <r>
          <rPr>
            <sz val="9"/>
            <rFont val="Tahoma"/>
            <family val="2"/>
          </rPr>
          <t>Armonixza con el item 9.2 , 9,16 y 9,18  del lineamiento nacional</t>
        </r>
      </text>
    </comment>
    <comment ref="A10" authorId="0">
      <text>
        <r>
          <rPr>
            <b/>
            <sz val="9"/>
            <rFont val="Tahoma"/>
            <family val="2"/>
          </rPr>
          <t xml:space="preserve">IDSN: </t>
        </r>
        <r>
          <rPr>
            <sz val="9"/>
            <rFont val="Tahoma"/>
            <family val="2"/>
          </rPr>
          <t>Armonixza con el item 9.1 del lineamiento nacional</t>
        </r>
      </text>
    </comment>
    <comment ref="E1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E1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18"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2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18" authorId="0">
      <text>
        <r>
          <rPr>
            <b/>
            <sz val="9"/>
            <rFont val="Tahoma"/>
            <family val="2"/>
          </rPr>
          <t xml:space="preserve">IDSN: </t>
        </r>
        <r>
          <rPr>
            <sz val="9"/>
            <rFont val="Tahoma"/>
            <family val="2"/>
          </rPr>
          <t xml:space="preserve">Armoniza con el ítem 9,3 del lineamiento nacional
</t>
        </r>
      </text>
    </comment>
    <comment ref="A22" authorId="0">
      <text>
        <r>
          <rPr>
            <b/>
            <sz val="9"/>
            <rFont val="Tahoma"/>
            <family val="2"/>
          </rPr>
          <t xml:space="preserve">IDSN: </t>
        </r>
        <r>
          <rPr>
            <sz val="9"/>
            <rFont val="Tahoma"/>
            <family val="2"/>
          </rPr>
          <t xml:space="preserve">Armoniza con el ítem 9,4 del lineamiento nacional
</t>
        </r>
      </text>
    </comment>
    <comment ref="A26" authorId="0">
      <text>
        <r>
          <rPr>
            <b/>
            <sz val="9"/>
            <rFont val="Tahoma"/>
            <family val="2"/>
          </rPr>
          <t xml:space="preserve">IDSN: </t>
        </r>
        <r>
          <rPr>
            <sz val="9"/>
            <rFont val="Tahoma"/>
            <family val="2"/>
          </rPr>
          <t xml:space="preserve">Armoniza el ítem 9,5 del lineamiento nacional
</t>
        </r>
      </text>
    </comment>
    <comment ref="G26" authorId="0">
      <text>
        <r>
          <rPr>
            <b/>
            <sz val="9"/>
            <rFont val="Tahoma"/>
            <family val="2"/>
          </rPr>
          <t xml:space="preserve">IDSN: </t>
        </r>
        <r>
          <rPr>
            <sz val="9"/>
            <rFont val="Tahoma"/>
            <family val="2"/>
          </rPr>
          <t xml:space="preserve">Si cumple con este indicador diligencie </t>
        </r>
        <r>
          <rPr>
            <b/>
            <sz val="9"/>
            <rFont val="Tahoma"/>
            <family val="2"/>
          </rPr>
          <t>"15"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E3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3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A30" authorId="0">
      <text>
        <r>
          <rPr>
            <b/>
            <sz val="9"/>
            <rFont val="Tahoma"/>
            <family val="2"/>
          </rPr>
          <t xml:space="preserve">IDSN: </t>
        </r>
        <r>
          <rPr>
            <sz val="9"/>
            <rFont val="Tahoma"/>
            <family val="2"/>
          </rPr>
          <t xml:space="preserve">Armoniza el ítem 9,6 del lineamiento nacional
</t>
        </r>
      </text>
    </comment>
    <comment ref="A34" authorId="0">
      <text>
        <r>
          <rPr>
            <b/>
            <sz val="9"/>
            <rFont val="Tahoma"/>
            <family val="2"/>
          </rPr>
          <t xml:space="preserve">
IDSN: </t>
        </r>
        <r>
          <rPr>
            <sz val="9"/>
            <rFont val="Tahoma"/>
            <family val="2"/>
          </rPr>
          <t xml:space="preserve">Armoniza el ítem 9,7 del lineamiento nacional
</t>
        </r>
      </text>
    </comment>
    <comment ref="A38" authorId="0">
      <text>
        <r>
          <rPr>
            <b/>
            <sz val="9"/>
            <rFont val="Tahoma"/>
            <family val="2"/>
          </rPr>
          <t xml:space="preserve">IDSN: </t>
        </r>
        <r>
          <rPr>
            <sz val="9"/>
            <rFont val="Tahoma"/>
            <family val="2"/>
          </rPr>
          <t xml:space="preserve">Armoniza el ítem 9,7 del lineamiento nacional
</t>
        </r>
      </text>
    </comment>
    <comment ref="A42" authorId="0">
      <text>
        <r>
          <rPr>
            <b/>
            <sz val="9"/>
            <rFont val="Tahoma"/>
            <family val="2"/>
          </rPr>
          <t xml:space="preserve">IDSN: </t>
        </r>
        <r>
          <rPr>
            <sz val="9"/>
            <rFont val="Tahoma"/>
            <family val="2"/>
          </rPr>
          <t xml:space="preserve">Armoniza el ítem 9,8 del nivel nacional
</t>
        </r>
      </text>
    </comment>
    <comment ref="G46"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r>
          <rPr>
            <sz val="9"/>
            <rFont val="Tahoma"/>
            <family val="2"/>
          </rPr>
          <t xml:space="preserve">
</t>
        </r>
      </text>
    </comment>
    <comment ref="A46" authorId="0">
      <text>
        <r>
          <rPr>
            <b/>
            <sz val="9"/>
            <rFont val="Tahoma"/>
            <family val="2"/>
          </rPr>
          <t xml:space="preserve">IDSN: </t>
        </r>
        <r>
          <rPr>
            <sz val="9"/>
            <rFont val="Tahoma"/>
            <family val="2"/>
          </rPr>
          <t xml:space="preserve">Armoniza el ítem 9,8 del nivel nacional
</t>
        </r>
      </text>
    </comment>
    <comment ref="G50"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50" authorId="0">
      <text>
        <r>
          <rPr>
            <b/>
            <sz val="9"/>
            <rFont val="Tahoma"/>
            <family val="2"/>
          </rPr>
          <t xml:space="preserve">IDSN: </t>
        </r>
        <r>
          <rPr>
            <sz val="9"/>
            <rFont val="Tahoma"/>
            <family val="2"/>
          </rPr>
          <t xml:space="preserve">Armoniza con el 9,9 del lineamiento nacional
</t>
        </r>
      </text>
    </comment>
    <comment ref="A54" authorId="0">
      <text>
        <r>
          <rPr>
            <b/>
            <sz val="9"/>
            <rFont val="Tahoma"/>
            <family val="2"/>
          </rPr>
          <t xml:space="preserve">IDSN: </t>
        </r>
        <r>
          <rPr>
            <sz val="9"/>
            <rFont val="Tahoma"/>
            <family val="2"/>
          </rPr>
          <t xml:space="preserve">Indicador de humanización de los servicios y armoniza el indicador 9,10 del lineamiento nacional
</t>
        </r>
      </text>
    </comment>
    <comment ref="G54"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B7" authorId="0">
      <text>
        <r>
          <rPr>
            <b/>
            <sz val="9"/>
            <rFont val="Tahoma"/>
            <family val="2"/>
          </rPr>
          <t>Orientación:</t>
        </r>
        <r>
          <rPr>
            <sz val="9"/>
            <rFont val="Tahoma"/>
            <family val="2"/>
          </rPr>
          <t xml:space="preserve">
Nombre completo de la institución </t>
        </r>
      </text>
    </comment>
    <comment ref="G7" authorId="0">
      <text>
        <r>
          <rPr>
            <b/>
            <sz val="9"/>
            <rFont val="Tahoma"/>
            <family val="2"/>
          </rPr>
          <t xml:space="preserve">Orientación: </t>
        </r>
        <r>
          <rPr>
            <sz val="9"/>
            <rFont val="Tahoma"/>
            <family val="2"/>
          </rPr>
          <t xml:space="preserve">Municipio en donde se ubica la Institución
</t>
        </r>
      </text>
    </comment>
    <comment ref="B8" authorId="0">
      <text>
        <r>
          <rPr>
            <b/>
            <sz val="9"/>
            <rFont val="Tahoma"/>
            <family val="2"/>
          </rPr>
          <t xml:space="preserve">Orientación: </t>
        </r>
        <r>
          <rPr>
            <sz val="9"/>
            <rFont val="Tahoma"/>
            <family val="2"/>
          </rPr>
          <t>Fecha en el que se diligencia el formato</t>
        </r>
      </text>
    </comment>
    <comment ref="G8" authorId="0">
      <text>
        <r>
          <rPr>
            <b/>
            <sz val="9"/>
            <rFont val="Tahoma"/>
            <family val="2"/>
          </rPr>
          <t xml:space="preserve">Orientación: </t>
        </r>
        <r>
          <rPr>
            <sz val="9"/>
            <rFont val="Tahoma"/>
            <family val="2"/>
          </rPr>
          <t xml:space="preserve">Nombre completo del funcionario o funcinaria que diligencia la matriz
</t>
        </r>
      </text>
    </comment>
    <comment ref="A58" authorId="0">
      <text>
        <r>
          <rPr>
            <b/>
            <sz val="9"/>
            <rFont val="Tahoma"/>
            <family val="2"/>
          </rPr>
          <t xml:space="preserve">IDSN: </t>
        </r>
        <r>
          <rPr>
            <sz val="9"/>
            <rFont val="Tahoma"/>
            <family val="2"/>
          </rPr>
          <t xml:space="preserve">Indicador de humanización de los servicios y armoniza el indicador 9,12 del lineamiento nacional
</t>
        </r>
      </text>
    </comment>
    <comment ref="G58"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62" authorId="0">
      <text>
        <r>
          <rPr>
            <b/>
            <sz val="9"/>
            <rFont val="Tahoma"/>
            <family val="2"/>
          </rPr>
          <t xml:space="preserve">IDSN: </t>
        </r>
        <r>
          <rPr>
            <sz val="9"/>
            <rFont val="Tahoma"/>
            <family val="2"/>
          </rPr>
          <t xml:space="preserve">Indicador de humanización de los servicios y armoniza el indicador 9,14 del lineamiento nacional
</t>
        </r>
      </text>
    </comment>
    <comment ref="G62" authorId="0">
      <text>
        <r>
          <rPr>
            <b/>
            <sz val="9"/>
            <rFont val="Tahoma"/>
            <family val="2"/>
          </rPr>
          <t xml:space="preserve">IDSN: </t>
        </r>
        <r>
          <rPr>
            <sz val="9"/>
            <rFont val="Tahoma"/>
            <family val="2"/>
          </rPr>
          <t xml:space="preserve">Si cumple con este indicador diligencie </t>
        </r>
        <r>
          <rPr>
            <b/>
            <sz val="9"/>
            <rFont val="Tahoma"/>
            <family val="2"/>
          </rPr>
          <t>"5"</t>
        </r>
        <r>
          <rPr>
            <sz val="9"/>
            <rFont val="Tahoma"/>
            <family val="2"/>
          </rPr>
          <t xml:space="preserve">, de lo contrario </t>
        </r>
        <r>
          <rPr>
            <b/>
            <sz val="9"/>
            <rFont val="Tahoma"/>
            <family val="2"/>
          </rPr>
          <t>"0"</t>
        </r>
        <r>
          <rPr>
            <sz val="9"/>
            <rFont val="Tahoma"/>
            <family val="2"/>
          </rPr>
          <t xml:space="preserve">. Si no aplica diligencie </t>
        </r>
        <r>
          <rPr>
            <b/>
            <sz val="9"/>
            <rFont val="Tahoma"/>
            <family val="2"/>
          </rPr>
          <t>"NA"</t>
        </r>
      </text>
    </comment>
    <comment ref="A66" authorId="0">
      <text>
        <r>
          <rPr>
            <b/>
            <sz val="9"/>
            <rFont val="Tahoma"/>
            <family val="2"/>
          </rPr>
          <t xml:space="preserve">IDSN; </t>
        </r>
        <r>
          <rPr>
            <sz val="9"/>
            <rFont val="Tahoma"/>
            <family val="2"/>
          </rPr>
          <t xml:space="preserve">Armoniza con item 9,15 del nivel nacional
</t>
        </r>
      </text>
    </comment>
    <comment ref="E70"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2"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Si no aplica diligencie "</t>
        </r>
        <r>
          <rPr>
            <b/>
            <sz val="9"/>
            <rFont val="Tahoma"/>
            <family val="2"/>
          </rPr>
          <t>NA"</t>
        </r>
        <r>
          <rPr>
            <sz val="9"/>
            <rFont val="Tahoma"/>
            <family val="2"/>
          </rPr>
          <t>.</t>
        </r>
      </text>
    </comment>
    <comment ref="E74"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xml:space="preserve">. Si no aplica diligencie </t>
        </r>
        <r>
          <rPr>
            <b/>
            <sz val="9"/>
            <rFont val="Tahoma"/>
            <family val="2"/>
          </rPr>
          <t>"NA"</t>
        </r>
        <r>
          <rPr>
            <sz val="9"/>
            <rFont val="Tahoma"/>
            <family val="2"/>
          </rPr>
          <t>.</t>
        </r>
      </text>
    </comment>
    <comment ref="E76" authorId="0">
      <text>
        <r>
          <rPr>
            <b/>
            <sz val="9"/>
            <rFont val="Tahoma"/>
            <family val="2"/>
          </rPr>
          <t xml:space="preserve">IDSN: </t>
        </r>
        <r>
          <rPr>
            <sz val="9"/>
            <rFont val="Tahoma"/>
            <family val="2"/>
          </rPr>
          <t xml:space="preserve">Diligencie la informacion solicitada. Si no cuenta con informacion diligencie </t>
        </r>
        <r>
          <rPr>
            <b/>
            <sz val="9"/>
            <rFont val="Tahoma"/>
            <family val="2"/>
          </rPr>
          <t>"0"</t>
        </r>
        <r>
          <rPr>
            <sz val="9"/>
            <rFont val="Tahoma"/>
            <family val="2"/>
          </rPr>
          <t>. Si no aplica diligencie "</t>
        </r>
        <r>
          <rPr>
            <b/>
            <sz val="9"/>
            <rFont val="Tahoma"/>
            <family val="2"/>
          </rPr>
          <t>NA"</t>
        </r>
        <r>
          <rPr>
            <sz val="9"/>
            <rFont val="Tahoma"/>
            <family val="2"/>
          </rPr>
          <t>.</t>
        </r>
      </text>
    </comment>
    <comment ref="A70" authorId="0">
      <text>
        <r>
          <rPr>
            <b/>
            <sz val="9"/>
            <rFont val="Tahoma"/>
            <family val="2"/>
          </rPr>
          <t xml:space="preserve">IDSN: </t>
        </r>
        <r>
          <rPr>
            <sz val="9"/>
            <rFont val="Tahoma"/>
            <family val="2"/>
          </rPr>
          <t xml:space="preserve">Armoniza el ítem 9,18 del lineamiento nacional
</t>
        </r>
      </text>
    </comment>
    <comment ref="A74" authorId="0">
      <text>
        <r>
          <rPr>
            <b/>
            <sz val="9"/>
            <rFont val="Tahoma"/>
            <family val="2"/>
          </rPr>
          <t xml:space="preserve">IDSN: </t>
        </r>
        <r>
          <rPr>
            <sz val="9"/>
            <rFont val="Tahoma"/>
            <family val="2"/>
          </rPr>
          <t xml:space="preserve">Armoniza el indicador 9,19 del lineamiento nacional
</t>
        </r>
      </text>
    </comment>
  </commentList>
</comments>
</file>

<file path=xl/sharedStrings.xml><?xml version="1.0" encoding="utf-8"?>
<sst xmlns="http://schemas.openxmlformats.org/spreadsheetml/2006/main" count="1692" uniqueCount="747">
  <si>
    <t>PASO 1.</t>
  </si>
  <si>
    <t xml:space="preserve">INDICADOR DE CUMPLIMIENTO </t>
  </si>
  <si>
    <t xml:space="preserve">INDICADOR </t>
  </si>
  <si>
    <t xml:space="preserve">Númerador </t>
  </si>
  <si>
    <t xml:space="preserve">Denominador </t>
  </si>
  <si>
    <t xml:space="preserve">TOTAL PASO 1. </t>
  </si>
  <si>
    <t>R:/ Cumple - No Cumple</t>
  </si>
  <si>
    <t>NÚMERO</t>
  </si>
  <si>
    <t>PORCENTAJE</t>
  </si>
  <si>
    <t>NA</t>
  </si>
  <si>
    <t>PUNTAJE ESPERADO</t>
  </si>
  <si>
    <t>PUNTAJE CUMPLIMIENTO</t>
  </si>
  <si>
    <t>PASO 2.</t>
  </si>
  <si>
    <t xml:space="preserve">TOTAL PASO 2. </t>
  </si>
  <si>
    <t xml:space="preserve">TOTAL PASO 3. </t>
  </si>
  <si>
    <t xml:space="preserve">TOTAL PASO 4. </t>
  </si>
  <si>
    <t xml:space="preserve">TOTAL PASO 5. </t>
  </si>
  <si>
    <t>PASO 9.</t>
  </si>
  <si>
    <t xml:space="preserve">TOTAL PASO 10. </t>
  </si>
  <si>
    <t xml:space="preserve">FORMATO DE CALIFICACIÓN DE INDICADORES </t>
  </si>
  <si>
    <t># niños y niñas con registro civil emitido antes del egreso hospitalario</t>
  </si>
  <si>
    <t># madres con complicaciones en lactancia RESUELTAS con consejería</t>
  </si>
  <si>
    <t># madres que recibieron el resultado de TSH a los 3 días después del parto</t>
  </si>
  <si>
    <t># madres que asistieron a su control postparto a los 7 días</t>
  </si>
  <si>
    <t xml:space="preserve"># niños y niñas con inscripción al programa de C y D y/o remisión según necesidad </t>
  </si>
  <si>
    <t xml:space="preserve">Total de  quejas materno infantiles  reportadas en la oficina de atención al usuario </t>
  </si>
  <si>
    <r>
      <t xml:space="preserve"># madres que asisten a la cita del control de </t>
    </r>
    <r>
      <rPr>
        <sz val="11"/>
        <rFont val="Calibri"/>
        <family val="2"/>
      </rPr>
      <t xml:space="preserve">R.N a los 3 </t>
    </r>
    <r>
      <rPr>
        <sz val="11"/>
        <color theme="1"/>
        <rFont val="Calibri"/>
        <family val="2"/>
      </rPr>
      <t>días después del parto</t>
    </r>
  </si>
  <si>
    <t xml:space="preserve">Numerador </t>
  </si>
  <si>
    <t>Calificacion del Paso</t>
  </si>
  <si>
    <t>Puntaje del paso ajustado</t>
  </si>
  <si>
    <t>Puntaje del Paso 1</t>
  </si>
  <si>
    <t>APLICA/NA</t>
  </si>
  <si>
    <t>TOTAL PASO 1</t>
  </si>
  <si>
    <t xml:space="preserve"># Servicios de la institución </t>
  </si>
  <si>
    <t>Puntaje del Paso 2</t>
  </si>
  <si>
    <t xml:space="preserve">Puntaje que aplica para Paso 2 </t>
  </si>
  <si>
    <t xml:space="preserve">Puntaje que aplica para Paso 1 </t>
  </si>
  <si>
    <t>Puntaje del Paso 3</t>
  </si>
  <si>
    <t>Puntaje que aplica para Paso 3</t>
  </si>
  <si>
    <t>Puntaje que aplica para Paso 4</t>
  </si>
  <si>
    <t xml:space="preserve"># Gestantes VIH positivo con aplicación del protocolo de VIH - SIDA </t>
  </si>
  <si>
    <t>Total gestantes usuarias VIH positivo</t>
  </si>
  <si>
    <t xml:space="preserve"># Gestantes con tratamiento de sífilis congénita </t>
  </si>
  <si>
    <t xml:space="preserve">Total gestantes usuarias con sífilis congénita </t>
  </si>
  <si>
    <t xml:space="preserve"># Gestantes de 3T con remisión y/o planeación del parto institucional </t>
  </si>
  <si>
    <t># Mujeres con conducta definida según diagnóstico</t>
  </si>
  <si>
    <t>Total mujeres en usuarias con resultado de citología cervicouterina alterado</t>
  </si>
  <si>
    <t>Total historias clínicas y carné de gestantes con auditoria</t>
  </si>
  <si>
    <t># Mujeres con aplicación de la estrategia MINUTO DE ORO - AIEPI al iniciar el parto</t>
  </si>
  <si>
    <t># Madres con acompañamiento de persona significativa en el trabajo de parto y parto</t>
  </si>
  <si>
    <t># Madres con aplicación de oxitocina al iniciar parto según norma</t>
  </si>
  <si>
    <t># Recién nacidos con toma de TSH y entrega de resultado en 3 días</t>
  </si>
  <si>
    <t># Niños y niñas con apego inmediato en atención de parto vaginal y con registro en HC</t>
  </si>
  <si>
    <t># Niños y niñas con apego inmediato en atención de parto por cesárea y con registro en HC</t>
  </si>
  <si>
    <t># Niños y niñas con iniciación de la lactancia materna en la primera hora después del parto</t>
  </si>
  <si>
    <t># Madres y niños con verificación de alojamiento conjunto</t>
  </si>
  <si>
    <t># Recién nacidos en la institución con valoración de succión y amamantamiento efectivo</t>
  </si>
  <si>
    <t>Puntaje del Paso 5</t>
  </si>
  <si>
    <t>Puntaje que aplica para Paso 5</t>
  </si>
  <si>
    <t>Puntaje del Paso 6</t>
  </si>
  <si>
    <t>Puntaje que aplica para Paso 6</t>
  </si>
  <si>
    <t xml:space="preserve"># Niños y niñas con lactancia materna exclusiva hasta el sexto mes </t>
  </si>
  <si>
    <t># Personal de salud materno - infantil que maneja la técnica de extracción manual de leche materna</t>
  </si>
  <si>
    <t xml:space="preserve">Total de personal de salud materno - infantil de la institución </t>
  </si>
  <si>
    <r>
      <t># Madre</t>
    </r>
    <r>
      <rPr>
        <sz val="11"/>
        <rFont val="Calibri"/>
        <family val="2"/>
      </rPr>
      <t xml:space="preserve">s encuestadas </t>
    </r>
    <r>
      <rPr>
        <sz val="11"/>
        <color theme="1"/>
        <rFont val="Calibri"/>
        <family val="2"/>
      </rPr>
      <t>con demostración adecuada del suministro de leche materna con cuchara o vasito</t>
    </r>
  </si>
  <si>
    <r>
      <t># Madres gestant</t>
    </r>
    <r>
      <rPr>
        <sz val="11"/>
        <rFont val="Calibri"/>
        <family val="2"/>
      </rPr>
      <t xml:space="preserve">es encuestadas </t>
    </r>
    <r>
      <rPr>
        <sz val="11"/>
        <color theme="1"/>
        <rFont val="Calibri"/>
        <family val="2"/>
      </rPr>
      <t xml:space="preserve">que refieren por lo menos cinco recomendaciones nutricionales de su alimentación </t>
    </r>
  </si>
  <si>
    <r>
      <t>Total madres gest</t>
    </r>
    <r>
      <rPr>
        <sz val="11"/>
        <rFont val="Calibri"/>
        <family val="2"/>
      </rPr>
      <t>antes encuestadas</t>
    </r>
    <r>
      <rPr>
        <sz val="11"/>
        <color theme="1"/>
        <rFont val="Calibri"/>
        <family val="2"/>
      </rPr>
      <t xml:space="preserve"> usuarias de la institución </t>
    </r>
  </si>
  <si>
    <r>
      <t>Total madres lactan</t>
    </r>
    <r>
      <rPr>
        <sz val="11"/>
        <rFont val="Calibri"/>
        <family val="2"/>
      </rPr>
      <t>tes encuestadas</t>
    </r>
    <r>
      <rPr>
        <sz val="11"/>
        <color theme="1"/>
        <rFont val="Calibri"/>
        <family val="2"/>
      </rPr>
      <t xml:space="preserve"> usuarias de la institución </t>
    </r>
  </si>
  <si>
    <t>Puntaje que aplica para Paso 10</t>
  </si>
  <si>
    <t># Médicos/enfermeros/as que practican el AIEPI clínico</t>
  </si>
  <si>
    <t xml:space="preserve"># Niños y niñas con bajo peso al nacer a término notificados al SIVIGILA </t>
  </si>
  <si>
    <t>Puntaje del Paso 10</t>
  </si>
  <si>
    <t>Puntaje que aplica para Paso 9</t>
  </si>
  <si>
    <t># Quejas materno infantiles  resueltas y reportadas al comité IAMI - AIEPI</t>
  </si>
  <si>
    <t># Personal Administrativo con información de la estrategia</t>
  </si>
  <si>
    <t xml:space="preserve">Total personal administrativo de la institución </t>
  </si>
  <si>
    <t xml:space="preserve">Total gestantes usuarias que asisten a CPN </t>
  </si>
  <si>
    <t># Recién nacidos con identificación según norma</t>
  </si>
  <si>
    <t>Total madres usuarias que presentan dificultades de L.M  durante el puerperio en la institución</t>
  </si>
  <si>
    <t># niños y niñas con lactancia materna y alimentación complementaria adecuada acorde a su edad hasta los 24 meses</t>
  </si>
  <si>
    <t>Total madres de niños o niñas menores de 2 años usuarios de la institución con dificultades en L.M</t>
  </si>
  <si>
    <t xml:space="preserve">Total de personal médico y de enfermeras de la institución que atiende población infantil </t>
  </si>
  <si>
    <t xml:space="preserve"># HC auditadas de niños o niñas menores de 5 años que recibieron el tratamiento de acuerdo a la estrategia AIEPI </t>
  </si>
  <si>
    <t xml:space="preserve">Total de HC auditadas de niños y niñas menores de 5 años usuarios de la institución </t>
  </si>
  <si>
    <t xml:space="preserve">Total madres, padres o cuidadores encuestados de niños o niñas menores de 5 años usuarios de la institución </t>
  </si>
  <si>
    <t xml:space="preserve">Total personas de linea amiga de la institución </t>
  </si>
  <si>
    <t># de gestantes canalizadas por el personal de línea amiga</t>
  </si>
  <si>
    <t>OBSERVACIONES</t>
  </si>
  <si>
    <t xml:space="preserve"> </t>
  </si>
  <si>
    <t># de HC auditadas con registro de consejería en lactancia materna de madres que amamantan sin dificultad</t>
  </si>
  <si>
    <t># de menores de 10 años canalizados por el personal de línea amiga</t>
  </si>
  <si>
    <t># de adolescentes de 10 a 18 años canalizados por el personal de línea amiga</t>
  </si>
  <si>
    <t>FUENTE DE INFORMACIÓN</t>
  </si>
  <si>
    <t xml:space="preserve">Comités Desarrollados </t>
  </si>
  <si>
    <r>
      <t xml:space="preserve">Total  de </t>
    </r>
    <r>
      <rPr>
        <b/>
        <sz val="11"/>
        <rFont val="Calibri"/>
        <family val="2"/>
      </rPr>
      <t>personal asistencial</t>
    </r>
    <r>
      <rPr>
        <sz val="11"/>
        <rFont val="Calibri"/>
        <family val="2"/>
      </rPr>
      <t xml:space="preserve"> contratado en la institución </t>
    </r>
  </si>
  <si>
    <t># Personal de la institución que conoce y pone en práctica la política institucional IAMII - AIEPI</t>
  </si>
  <si>
    <r>
      <t xml:space="preserve">Total de personal </t>
    </r>
    <r>
      <rPr>
        <b/>
        <sz val="11"/>
        <color indexed="8"/>
        <rFont val="Calibri"/>
        <family val="2"/>
      </rPr>
      <t>administrativo y asistencial</t>
    </r>
    <r>
      <rPr>
        <sz val="11"/>
        <color theme="1"/>
        <rFont val="Calibri"/>
        <family val="2"/>
      </rPr>
      <t xml:space="preserve"> en la institución</t>
    </r>
  </si>
  <si>
    <r>
      <rPr>
        <b/>
        <sz val="11"/>
        <color indexed="8"/>
        <rFont val="Calibri"/>
        <family val="2"/>
      </rPr>
      <t>1.6</t>
    </r>
    <r>
      <rPr>
        <sz val="11"/>
        <color theme="1"/>
        <rFont val="Calibri"/>
        <family val="2"/>
      </rPr>
      <t xml:space="preserve"> % de </t>
    </r>
    <r>
      <rPr>
        <b/>
        <sz val="11"/>
        <color indexed="8"/>
        <rFont val="Calibri"/>
        <family val="2"/>
      </rPr>
      <t xml:space="preserve">personal administrativo y asistencial </t>
    </r>
    <r>
      <rPr>
        <sz val="11"/>
        <color theme="1"/>
        <rFont val="Calibri"/>
        <family val="2"/>
      </rPr>
      <t>en la Institución que recibió empalme según ley 951 de 2.005, resolución 5674 de 2.005 y ley 734 del Código Único disciplinario.</t>
    </r>
  </si>
  <si>
    <t>Política Institucional IAMII - AIEPI</t>
  </si>
  <si>
    <t># Servicios de la institución con disponibilidad y  publicación de la política IAMII - AIEPI</t>
  </si>
  <si>
    <r>
      <rPr>
        <b/>
        <sz val="11"/>
        <color indexed="8"/>
        <rFont val="Calibri"/>
        <family val="2"/>
      </rPr>
      <t>1.4</t>
    </r>
    <r>
      <rPr>
        <sz val="11"/>
        <color theme="1"/>
        <rFont val="Calibri"/>
        <family val="2"/>
      </rPr>
      <t xml:space="preserve"> Existe un </t>
    </r>
    <r>
      <rPr>
        <b/>
        <sz val="11"/>
        <color indexed="8"/>
        <rFont val="Calibri"/>
        <family val="2"/>
      </rPr>
      <t xml:space="preserve">comité </t>
    </r>
    <r>
      <rPr>
        <sz val="11"/>
        <color theme="1"/>
        <rFont val="Calibri"/>
        <family val="2"/>
      </rPr>
      <t xml:space="preserve">con presencia de la comunidad que se reúne trimestralmente para revisión del formato de autoapreciación actualizado, documenta a través de actas sus acciones y es responsable de la coordinación y seguimiento de las actividades que se desarrollan para hacer operativa la política IAMII. </t>
    </r>
  </si>
  <si>
    <t>MATRIZ INDICATIVA PARA EL CUMPLIMIENTO DE LOS 10 PASOS DE LA ESTRATEGIA IAMII V.2017</t>
  </si>
  <si>
    <t>Fecha de diligenciamiento</t>
  </si>
  <si>
    <t>Nombre de la institución</t>
  </si>
  <si>
    <t>Municipio</t>
  </si>
  <si>
    <t>Responsable</t>
  </si>
  <si>
    <t>Trimestre Evaluado</t>
  </si>
  <si>
    <r>
      <rPr>
        <b/>
        <sz val="11"/>
        <color indexed="8"/>
        <rFont val="Calibri"/>
        <family val="2"/>
      </rPr>
      <t>1.5</t>
    </r>
    <r>
      <rPr>
        <sz val="11"/>
        <color theme="1"/>
        <rFont val="Calibri"/>
        <family val="2"/>
      </rPr>
      <t xml:space="preserve"> % de </t>
    </r>
    <r>
      <rPr>
        <b/>
        <sz val="11"/>
        <color indexed="8"/>
        <rFont val="Calibri"/>
        <family val="2"/>
      </rPr>
      <t>personal asistencial</t>
    </r>
    <r>
      <rPr>
        <sz val="11"/>
        <color theme="1"/>
        <rFont val="Calibri"/>
        <family val="2"/>
      </rPr>
      <t xml:space="preserve"> en la institución que cuenta con soportes de capacitación en políticas de Sexualidad, Derechos Sexuales y Reproductivos, Atención Integral a la Primera Infancia, Seguridad Alimentaria y Nutricional, sus normas y guías de atención, con experiencia laboral de 1 año en las mismas.</t>
    </r>
  </si>
  <si>
    <r>
      <rPr>
        <b/>
        <sz val="11"/>
        <color indexed="8"/>
        <rFont val="Calibri"/>
        <family val="2"/>
      </rPr>
      <t xml:space="preserve"># Personal asistencial </t>
    </r>
    <r>
      <rPr>
        <sz val="11"/>
        <color theme="1"/>
        <rFont val="Calibri"/>
        <family val="2"/>
      </rPr>
      <t>con soportes de capacitación</t>
    </r>
  </si>
  <si>
    <t>Plan de Capacitación para personal ejecutado según cronograma</t>
  </si>
  <si>
    <t>Actas de reunión de empalme. Soportes de Inducción al cargo</t>
  </si>
  <si>
    <t xml:space="preserve">Total de personal nuevo en la institución en el periodo evaluado </t>
  </si>
  <si>
    <t># Personal (asistencial y administrativo)  con empalme efectivo en el periodo evaluado</t>
  </si>
  <si>
    <t>Disponibilidad por medio virtual o físico de la política en áreas principales. Medios de información en Salud</t>
  </si>
  <si>
    <t>Plan de Capacitación Anual Actualizado con sus Cronogramas - Soportes de cumplimiento</t>
  </si>
  <si>
    <t># Personal nuevo con inducción en Estrategias IAMII - AIEPI en el periodo evaluado</t>
  </si>
  <si>
    <r>
      <rPr>
        <sz val="11"/>
        <rFont val="Calibri"/>
        <family val="2"/>
      </rPr>
      <t>Total</t>
    </r>
    <r>
      <rPr>
        <sz val="11"/>
        <color theme="1"/>
        <rFont val="Calibri"/>
        <family val="2"/>
      </rPr>
      <t xml:space="preserve"> personal administrativo y asistenciales nuevo que atienden población materno - infantil  en el periodo evaluado</t>
    </r>
  </si>
  <si>
    <t xml:space="preserve">Certificación </t>
  </si>
  <si>
    <t>Total de personal nuevo contratado en la institución en el periodo evaluado</t>
  </si>
  <si>
    <t># Personal que recibió empalme de su cargo de las estrategias en el periodo evaluado</t>
  </si>
  <si>
    <t>Registros de Talento Humano - Soportes del proceso de empalme</t>
  </si>
  <si>
    <t>Total de personal materno - infantilen la institución</t>
  </si>
  <si>
    <t>Total de personal materno - infantil que ha recibido entrenamiento práctico en alimentación del lactante y niño pequeño en el último año</t>
  </si>
  <si>
    <t>Plan de Capacitación Anual Programa de información actualizado con soportes</t>
  </si>
  <si>
    <t>Plan de Capacitación Anual -  Taller Teórico Práctico con soportes</t>
  </si>
  <si>
    <t>Total personal que conforma la línea amiga</t>
  </si>
  <si>
    <t># Personas que conforman la Línea Amiga con capacitación y/o actualización en IAMII  - AIEPI</t>
  </si>
  <si>
    <t>Plan de Capacitación Anual Actualizado Programa Educación Cronogramas - Soportes de cumplimiento</t>
  </si>
  <si>
    <t>Material POP, Equipos, Insumos Educativos</t>
  </si>
  <si>
    <t>PASO 3.</t>
  </si>
  <si>
    <t>Total meta anual programada por la IPS                 (Por lo menos 5% más que el año anterior)</t>
  </si>
  <si>
    <r>
      <rPr>
        <sz val="11"/>
        <rFont val="Calibri"/>
        <family val="2"/>
      </rPr>
      <t>Total</t>
    </r>
    <r>
      <rPr>
        <sz val="11"/>
        <color indexed="10"/>
        <rFont val="Calibri"/>
        <family val="2"/>
      </rPr>
      <t xml:space="preserve"> </t>
    </r>
    <r>
      <rPr>
        <sz val="11"/>
        <color theme="1"/>
        <rFont val="Calibri"/>
        <family val="2"/>
      </rPr>
      <t>historias clínicas auditadas de mujeres en edad fértil (MEF) en el periodo evaluado</t>
    </r>
  </si>
  <si>
    <t>Resultados de Auditoría de Historias Clínicas Servicios Amigables</t>
  </si>
  <si>
    <t>Resultado de Auditoría de Historias Clínicas Consulta de Planificación Familiar</t>
  </si>
  <si>
    <t>SIP - CLAP</t>
  </si>
  <si>
    <t>Total gestantes usuarias inscritas en Control Prenatal en la Institución en el periodo evaludo</t>
  </si>
  <si>
    <t>Listados de socialización y difusión de la estrategias de captación temprana</t>
  </si>
  <si>
    <t>Escenario de Atención de la Institución</t>
  </si>
  <si>
    <t># Consultas
Preconcepcionales</t>
  </si>
  <si>
    <t>Plan de Capacitación Anual Actualizado con sus Cronogramas - Soportes de cumplimiento - PAMEC</t>
  </si>
  <si>
    <t>Total de Encuestas aplicadas a Usuarias</t>
  </si>
  <si>
    <t xml:space="preserve">Número de usuarias encuestadas que refieren ser atendidas oportunamente (de acuerdo a norma) </t>
  </si>
  <si>
    <t>Encuestas</t>
  </si>
  <si>
    <t>Total de Historias Clínicas de
adolescentes sexualmente activos que acuden a la institución en el periodo evaluado</t>
  </si>
  <si>
    <t># Historias clínicas auditadas de Servicios Amigables para el Adolescentes  con registro de consejería en prevención de ITS.</t>
  </si>
  <si>
    <t>Estratrategia de Oferta del Servicio</t>
  </si>
  <si>
    <t>Auditoría de Historias Clínicas</t>
  </si>
  <si>
    <t xml:space="preserve">Encuestas del Servicio - Conslidado y Análisis </t>
  </si>
  <si>
    <t xml:space="preserve"># Historias clínicas y carné de gestantes auditadas que cumplieron y/o con plan de mejoramiento formulado y ejecutado </t>
  </si>
  <si>
    <t>Total de Madres Encuestadas en el Periodo</t>
  </si>
  <si>
    <t>Número de Gestantes que iniciaron control prenatal antes de la semana 10 en el periodo evaludo</t>
  </si>
  <si>
    <r>
      <t># Gestantes encuestadas con verificac</t>
    </r>
    <r>
      <rPr>
        <sz val="11"/>
        <rFont val="Calibri"/>
        <family val="2"/>
      </rPr>
      <t xml:space="preserve">ión  efectiva </t>
    </r>
    <r>
      <rPr>
        <sz val="11"/>
        <color theme="1"/>
        <rFont val="Calibri"/>
        <family val="2"/>
      </rPr>
      <t xml:space="preserve">en compresión de los contenidos educativos </t>
    </r>
  </si>
  <si>
    <t>Total gestantes usuarias encuestadas que asisten a CPN en el Periodo</t>
  </si>
  <si>
    <t>Auditorías de Historias Clínicas</t>
  </si>
  <si>
    <r>
      <rPr>
        <b/>
        <sz val="11"/>
        <color indexed="8"/>
        <rFont val="Calibri"/>
        <family val="2"/>
      </rPr>
      <t>3.2</t>
    </r>
    <r>
      <rPr>
        <sz val="11"/>
        <color theme="1"/>
        <rFont val="Calibri"/>
        <family val="2"/>
      </rPr>
      <t xml:space="preserve"> % de mujeres en edad fértil MEF usuarias de la Institución con </t>
    </r>
    <r>
      <rPr>
        <b/>
        <sz val="11"/>
        <color indexed="8"/>
        <rFont val="Calibri"/>
        <family val="2"/>
      </rPr>
      <t xml:space="preserve">Métodos de Prevención de Infecciones de Transmisión Sexual </t>
    </r>
    <r>
      <rPr>
        <sz val="11"/>
        <color theme="1"/>
        <rFont val="Calibri"/>
        <family val="2"/>
      </rPr>
      <t xml:space="preserve"> de acuerdo a la Guía de Práctica Clínica para el abordaje sindrómico del diagnóstico y tratamiento de los pacientes con infecciones
de transmisión sexual y otras infecciones del tracto genital</t>
    </r>
  </si>
  <si>
    <t xml:space="preserve">Encuestas del Servicio - Consolidado y Análisis </t>
  </si>
  <si>
    <t xml:space="preserve">Total gestantes usuarias </t>
  </si>
  <si>
    <t xml:space="preserve"># Gestantes con protocolo de tamizaje para VIH - SIDA </t>
  </si>
  <si>
    <t># Gestantes encuestadas que refieren el consumo de Micronutrientes y su importancia</t>
  </si>
  <si>
    <t>Número de gestantes con examen clínico de primera vez y educación por odontología</t>
  </si>
  <si>
    <t>Plan de Capacitación, Programas de Educación Encuestas a Usuarios con análisis</t>
  </si>
  <si>
    <t># Gestantes encuestadas que conocen los signos de alarma y dónde acudir</t>
  </si>
  <si>
    <t># de gestantes sanas + sanas rehabilitadas</t>
  </si>
  <si>
    <t>Total gestantes usuarias inscritas en control prenatal atendidas en los servicios odontológicos en el periodo</t>
  </si>
  <si>
    <t>Total de gestantes inscritas en control prenatal en el periodo</t>
  </si>
  <si>
    <t>Auditorías de Historias Clínicas Odontológicas</t>
  </si>
  <si>
    <t># gestantes atendidas pueden describir nociones básicas de mecanismos de trasmisión del VIH e ITS incluyendo sífilis, entre otros</t>
  </si>
  <si>
    <t xml:space="preserve">Encuestas del Servicio - Conslidado y Análisis 
Auditorías de Historias Clínicas
</t>
  </si>
  <si>
    <t>Encuestas del Servicio</t>
  </si>
  <si>
    <r>
      <t xml:space="preserve">Encuestas del Servicio - Consolidado y </t>
    </r>
    <r>
      <rPr>
        <b/>
        <sz val="11"/>
        <color indexed="40"/>
        <rFont val="Calibri"/>
        <family val="2"/>
      </rPr>
      <t>Análisis de las preguntas 16 al 23</t>
    </r>
  </si>
  <si>
    <t>Total HC de Gestante Auditadas en el Periodo</t>
  </si>
  <si>
    <t>Registros de asistencia vs bases de datos de gestantes de último trimestre</t>
  </si>
  <si>
    <t>Protocolo VIH según nivel de complejidad - Auditoría de HC</t>
  </si>
  <si>
    <t>Protocolo Sífilis - Auditoría de HC</t>
  </si>
  <si>
    <r>
      <t xml:space="preserve">Encuestas del Servicio - Consolidado y </t>
    </r>
    <r>
      <rPr>
        <b/>
        <sz val="11"/>
        <color indexed="40"/>
        <rFont val="Calibri"/>
        <family val="2"/>
      </rPr>
      <t>Análisis de la preguntas 12</t>
    </r>
  </si>
  <si>
    <r>
      <t># Madres gestant</t>
    </r>
    <r>
      <rPr>
        <sz val="11"/>
        <rFont val="Calibri"/>
        <family val="2"/>
      </rPr>
      <t xml:space="preserve">es encuestadas </t>
    </r>
    <r>
      <rPr>
        <sz val="11"/>
        <color theme="1"/>
        <rFont val="Calibri"/>
        <family val="2"/>
      </rPr>
      <t>que refieren conocer la importancia del RC</t>
    </r>
  </si>
  <si>
    <r>
      <t xml:space="preserve">Encuestas del Servicio - Consolidado y </t>
    </r>
    <r>
      <rPr>
        <b/>
        <sz val="11"/>
        <color indexed="40"/>
        <rFont val="Calibri"/>
        <family val="2"/>
      </rPr>
      <t>Análisis de la preguntas 28</t>
    </r>
  </si>
  <si>
    <r>
      <t xml:space="preserve">Encuestas del Servicio - Consolidado y </t>
    </r>
    <r>
      <rPr>
        <b/>
        <sz val="11"/>
        <color indexed="40"/>
        <rFont val="Calibri"/>
        <family val="2"/>
      </rPr>
      <t>Análisis de la preguntas 29</t>
    </r>
  </si>
  <si>
    <r>
      <t>Total madres gest</t>
    </r>
    <r>
      <rPr>
        <sz val="11"/>
        <rFont val="Calibri"/>
        <family val="2"/>
      </rPr>
      <t>antes encuestadas</t>
    </r>
    <r>
      <rPr>
        <sz val="11"/>
        <color theme="1"/>
        <rFont val="Calibri"/>
        <family val="2"/>
      </rPr>
      <t xml:space="preserve"> usuarias de la institución en el periodo</t>
    </r>
  </si>
  <si>
    <t>Total madres gestantes encuestadas usuarias de la institución en el periodo</t>
  </si>
  <si>
    <t>Auditoría de Historias Clínicas Gestantes  - Sistema de Referencia y Contrarreferencia</t>
  </si>
  <si>
    <t>Actas de Cove - Seguimiento a Planes de Mejora</t>
  </si>
  <si>
    <r>
      <rPr>
        <b/>
        <sz val="11"/>
        <color indexed="8"/>
        <rFont val="Calibri"/>
        <family val="2"/>
      </rPr>
      <t>3.1</t>
    </r>
    <r>
      <rPr>
        <sz val="11"/>
        <color theme="1"/>
        <rFont val="Calibri"/>
        <family val="2"/>
      </rPr>
      <t xml:space="preserve"> Institución con una estrategia para la oferta de la </t>
    </r>
    <r>
      <rPr>
        <b/>
        <sz val="11"/>
        <color indexed="8"/>
        <rFont val="Calibri"/>
        <family val="2"/>
      </rPr>
      <t>consejería en planificación</t>
    </r>
    <r>
      <rPr>
        <sz val="11"/>
        <color theme="1"/>
        <rFont val="Calibri"/>
        <family val="2"/>
      </rPr>
      <t xml:space="preserve"> </t>
    </r>
    <r>
      <rPr>
        <b/>
        <sz val="11"/>
        <color indexed="8"/>
        <rFont val="Calibri"/>
        <family val="2"/>
      </rPr>
      <t>familiar</t>
    </r>
    <r>
      <rPr>
        <sz val="11"/>
        <color theme="1"/>
        <rFont val="Calibri"/>
        <family val="2"/>
      </rPr>
      <t xml:space="preserve"> brindando información sobre el uso de preservativos y su entrega para la prevención de las ITS (sífilis gestacional y congénita) VIH y la Hepatitis B</t>
    </r>
  </si>
  <si>
    <t>PASO 4.</t>
  </si>
  <si>
    <t># Historias clínicas auditadas de MEF  que acuden a consulta de planificación familiar y anticoncepción con registro de consejería en prevención de ITS.</t>
  </si>
  <si>
    <t xml:space="preserve"> Protocolo Específico de Consulta Preconcepcional </t>
  </si>
  <si>
    <t>http://www.idsn.gov.co/images/documentos/sreproductiva/2014/sm-pro_%20at_preconcepcional.pdf</t>
  </si>
  <si>
    <t>Número de gestantes con el total de las examenes paraclínicos requeridos según edad gestacional en el periodo evaluado</t>
  </si>
  <si>
    <t xml:space="preserve"> Número de gestantes por edad gestacional usuarias en el periodo evaluado</t>
  </si>
  <si>
    <t>Total de gestantes usuarias con un nacimiento vivo que recibieron cuatro o más controles prenatales durante el embarazo por cualquier proveedor</t>
  </si>
  <si>
    <t>SIP - CLAP - Estadísticas Vitales</t>
  </si>
  <si>
    <t># gestantes encuestadas que califican como buena y excelente la amabilidad y el respeto en la atención brindada en el periodo evaluado</t>
  </si>
  <si>
    <t>Total de Gestantes Encuestadas en el periodo evaluado</t>
  </si>
  <si>
    <r>
      <t xml:space="preserve">Madres Gestantes encuestadas que refieren que </t>
    </r>
    <r>
      <rPr>
        <b/>
        <sz val="11"/>
        <color indexed="8"/>
        <rFont val="Calibri"/>
        <family val="2"/>
      </rPr>
      <t>"SI"</t>
    </r>
    <r>
      <rPr>
        <sz val="11"/>
        <color theme="1"/>
        <rFont val="Calibri"/>
        <family val="2"/>
      </rPr>
      <t xml:space="preserve"> recibieron orientación </t>
    </r>
  </si>
  <si>
    <t># Gestantes con curso  de preparación para la maternidad y paternidad de zonas rurales y urbanas</t>
  </si>
  <si>
    <t>Número de gestantes con examen clínico de primera vez y educación por nutrición y dietética</t>
  </si>
  <si>
    <t>Ruta de atención a casos especiales implementada. Estudio de Caso</t>
  </si>
  <si>
    <t>Estrategias verificables de información sobre los derechos de IVE</t>
  </si>
  <si>
    <t xml:space="preserve"># Gestantes conmecanismos de seguimiento u otra estrategia institucional establecida como parte de atención institucional </t>
  </si>
  <si>
    <t>Historias Clínicas - Registros de Linea Amiga</t>
  </si>
  <si>
    <t># HC Auditadas de Gestantes con adecuada clasificación de riesgo obstétrico</t>
  </si>
  <si>
    <t># HC Auditadas de Gestantes  con clasificación de alto riesgo cuyo control prenatal es practicado por especialista</t>
  </si>
  <si>
    <t xml:space="preserve"># Gestantes encuestadas que reponden SI a la pregunta 31 de la encuesta de Gestantes </t>
  </si>
  <si>
    <t xml:space="preserve"># Gestantes encuestadas que reponden SI a la pregunta 16, 18 y 19  de la encuesta de Gestantes </t>
  </si>
  <si>
    <r>
      <t xml:space="preserve">Encuestas del Servicio - Consolidado y </t>
    </r>
    <r>
      <rPr>
        <b/>
        <sz val="11"/>
        <color indexed="40"/>
        <rFont val="Calibri"/>
        <family val="2"/>
      </rPr>
      <t>Pregunta 16, 18 y 19</t>
    </r>
  </si>
  <si>
    <t xml:space="preserve">Total madres en puerperio encuestadas en el periodo  </t>
  </si>
  <si>
    <t>Protocolo para el trabajo de parto y la atención del parto</t>
  </si>
  <si>
    <t>Mecanismos de coordinación con EAPB</t>
  </si>
  <si>
    <t># Mujeres con historia clínica y PARTOGRAMA diligenciado en trabajo de parto</t>
  </si>
  <si>
    <r>
      <t>Total mujeres usuarias de la insti</t>
    </r>
    <r>
      <rPr>
        <sz val="11"/>
        <rFont val="Calibri"/>
        <family val="2"/>
      </rPr>
      <t>tución a las que se les atendió trabajo de parto y parto en la institución en el periodo evaluado</t>
    </r>
  </si>
  <si>
    <t xml:space="preserve">Auditoría de Historias Clínicas </t>
  </si>
  <si>
    <t>Diagramas de Flujo</t>
  </si>
  <si>
    <t>Cuando la madre exprese no desear ser acompañada, no influye en el denominador. Se verificará esta información en historia clínica</t>
  </si>
  <si>
    <r>
      <t xml:space="preserve">Auditoría de Historias Clínicas  Encuestas del Servicio - Consolidado y Pregunta </t>
    </r>
    <r>
      <rPr>
        <b/>
        <sz val="11"/>
        <color indexed="40"/>
        <rFont val="Calibri"/>
        <family val="2"/>
      </rPr>
      <t>1 y 3</t>
    </r>
  </si>
  <si>
    <r>
      <t>Total madres usuarias</t>
    </r>
    <r>
      <rPr>
        <sz val="11"/>
        <rFont val="Calibri"/>
        <family val="2"/>
      </rPr>
      <t xml:space="preserve"> a quienes se practicó cesárea en</t>
    </r>
    <r>
      <rPr>
        <sz val="11"/>
        <color theme="1"/>
        <rFont val="Calibri"/>
        <family val="2"/>
      </rPr>
      <t xml:space="preserve"> la institución en el periodo evaluado</t>
    </r>
  </si>
  <si>
    <t># Madres que responden sí a la pregunta número 2 de la encuesta</t>
  </si>
  <si>
    <r>
      <t xml:space="preserve">Auditoría de Historias Clínicas  Encuestas del Servicio - Consolidado y Pregunta </t>
    </r>
    <r>
      <rPr>
        <b/>
        <sz val="11"/>
        <color indexed="40"/>
        <rFont val="Calibri"/>
        <family val="2"/>
      </rPr>
      <t>2</t>
    </r>
  </si>
  <si>
    <t>Auditoría de Historias Clínicas - Verificación de Práctica Clínica al interior del servicio</t>
  </si>
  <si>
    <r>
      <t># Historias Clínicas Evaluadas</t>
    </r>
    <r>
      <rPr>
        <sz val="11"/>
        <rFont val="Calibri"/>
        <family val="2"/>
      </rPr>
      <t xml:space="preserve"> en la institución con registro de aplicación de la normas  y guías de atención de parto y puerperio</t>
    </r>
  </si>
  <si>
    <r>
      <t xml:space="preserve">Total Historias Clínicas de recién nacidos auditadas </t>
    </r>
    <r>
      <rPr>
        <sz val="11"/>
        <color theme="1"/>
        <rFont val="Calibri"/>
        <family val="2"/>
      </rPr>
      <t xml:space="preserve">en el periodo evaluado </t>
    </r>
  </si>
  <si>
    <t xml:space="preserve">Total recién nacidos en la institución en el periodo evaluado </t>
  </si>
  <si>
    <t>Nota de atención al Recién Nacido - Verificación Directa</t>
  </si>
  <si>
    <t>Plan de Capacitación al Personal</t>
  </si>
  <si>
    <t># Recién nacidos con pinzamiento del cordón umbilical oportuno según norma</t>
  </si>
  <si>
    <t>Total recién nacidos en la institución  en el periodo evaludo</t>
  </si>
  <si>
    <t>Total niños y niñas usuarias de la institución en el periodo evaluado</t>
  </si>
  <si>
    <r>
      <t>Total recié</t>
    </r>
    <r>
      <rPr>
        <sz val="11"/>
        <rFont val="Calibri"/>
        <family val="2"/>
      </rPr>
      <t>n nacidos en la institución con parto por cesárea en el periodo evaluado</t>
    </r>
  </si>
  <si>
    <r>
      <t>Total reci</t>
    </r>
    <r>
      <rPr>
        <sz val="11"/>
        <rFont val="Calibri"/>
        <family val="2"/>
      </rPr>
      <t>én nacidos en la institución con parto normal en el periodo evaludo</t>
    </r>
  </si>
  <si>
    <r>
      <t>Total madres usuarias qu</t>
    </r>
    <r>
      <rPr>
        <sz val="11"/>
        <rFont val="Calibri"/>
        <family val="2"/>
      </rPr>
      <t>e se atiende parto en</t>
    </r>
    <r>
      <rPr>
        <sz val="11"/>
        <color theme="1"/>
        <rFont val="Calibri"/>
        <family val="2"/>
      </rPr>
      <t xml:space="preserve"> la institución en el periodo evaluado</t>
    </r>
  </si>
  <si>
    <t>Total madres usuarias que se atiende parto en la institución en el periodo evaluado</t>
  </si>
  <si>
    <r>
      <t>Total mujeres usuari</t>
    </r>
    <r>
      <rPr>
        <sz val="11"/>
        <rFont val="Calibri"/>
        <family val="2"/>
      </rPr>
      <t xml:space="preserve">as que se atiende parto </t>
    </r>
    <r>
      <rPr>
        <sz val="11"/>
        <color theme="1"/>
        <rFont val="Calibri"/>
        <family val="2"/>
      </rPr>
      <t>en  la institución en el periodo evaluado</t>
    </r>
  </si>
  <si>
    <t>Informe Minuto de Oro - Base de datos de reporte EAPB</t>
  </si>
  <si>
    <r>
      <t xml:space="preserve">Total madres y niños usuarios de la institución </t>
    </r>
    <r>
      <rPr>
        <sz val="11"/>
        <rFont val="Calibri"/>
        <family val="2"/>
      </rPr>
      <t>durante el puerperio en el periodo evaluado</t>
    </r>
  </si>
  <si>
    <t>Total de actividades programadas según plan de mejora de auditoría</t>
  </si>
  <si>
    <t>Actividades de mejora desarrolladas de acuerdo al cronograma</t>
  </si>
  <si>
    <t>Plan de mejora Auditorías Internas</t>
  </si>
  <si>
    <t>Historia Clínica</t>
  </si>
  <si>
    <t>Acta de Cove - Planes de Mejoramiento</t>
  </si>
  <si>
    <t>PASO 5.</t>
  </si>
  <si>
    <r>
      <t># Madres lactantes</t>
    </r>
    <r>
      <rPr>
        <sz val="11"/>
        <rFont val="Calibri"/>
        <family val="2"/>
      </rPr>
      <t xml:space="preserve"> encuestadas </t>
    </r>
    <r>
      <rPr>
        <sz val="11"/>
        <color theme="1"/>
        <rFont val="Calibri"/>
        <family val="2"/>
      </rPr>
      <t xml:space="preserve">que refieren por lo menos cinco recomendaciones nutricionales de su alimentación </t>
    </r>
  </si>
  <si>
    <t>Valoración del estado nutricional - Contrareferencia</t>
  </si>
  <si>
    <r>
      <t xml:space="preserve">5,3  </t>
    </r>
    <r>
      <rPr>
        <sz val="11"/>
        <color theme="1"/>
        <rFont val="Calibri"/>
        <family val="2"/>
      </rPr>
      <t>La</t>
    </r>
    <r>
      <rPr>
        <b/>
        <sz val="11"/>
        <color indexed="8"/>
        <rFont val="Calibri"/>
        <family val="2"/>
      </rPr>
      <t xml:space="preserve"> </t>
    </r>
    <r>
      <rPr>
        <sz val="11"/>
        <color theme="1"/>
        <rFont val="Calibri"/>
        <family val="2"/>
      </rPr>
      <t>Institución cuenta con estrategias de intervención oportuna en caso de riesgo o de malnutrición materna</t>
    </r>
  </si>
  <si>
    <t>Total madres encuestadas en puerperio y/o consulta posparto</t>
  </si>
  <si>
    <t>Verificación en           H.C</t>
  </si>
  <si>
    <r>
      <rPr>
        <b/>
        <sz val="11"/>
        <color indexed="8"/>
        <rFont val="Calibri"/>
        <family val="2"/>
      </rPr>
      <t>5,2</t>
    </r>
    <r>
      <rPr>
        <sz val="11"/>
        <color theme="1"/>
        <rFont val="Calibri"/>
        <family val="2"/>
      </rPr>
      <t xml:space="preserve"> % de madres lactantes usuarias de la institución que refieren por lo menos cinco recomendaciones nutricionales de su alimentación</t>
    </r>
  </si>
  <si>
    <t>5.6 % de madres usuarias en puerperio con complicaciones de la lactancia RESUELTAS con consejería.</t>
  </si>
  <si>
    <t>5.7 % de madres usuarias de la institución en puerperio y/o consulta posparto que demuestran correctamente el procedimiento de la extracción manual, conservación y suministro adecuado de  la leche materna.</t>
  </si>
  <si>
    <t>5.8 % de madres usuarias de la institución que refieren conocer dónde y cuándo acudir en caso de identificar signos de alarma en
las madres y/o recién nacido</t>
  </si>
  <si>
    <t>Total madres lactantes encuestadas usuarias de la institución en el periodo evaluado</t>
  </si>
  <si>
    <t>5.4 % de madres usuarias  que recibieron consejería en lactancia materna y amamantan sin dificultad en puerperio y/o consulta posparto  y demuestran correctamente como amamantar a su hijo</t>
  </si>
  <si>
    <t>Protocolo de VIH y mecanismo establecido</t>
  </si>
  <si>
    <t xml:space="preserve"># niños y niñas con esquema de vacunación completo antes del egreso y/o justificación en HC de no aplicación </t>
  </si>
  <si>
    <r>
      <rPr>
        <sz val="11"/>
        <rFont val="Calibri"/>
        <family val="2"/>
      </rPr>
      <t>Total de niños y niñas nacidos en la ins</t>
    </r>
    <r>
      <rPr>
        <sz val="11"/>
        <color theme="1"/>
        <rFont val="Calibri"/>
        <family val="2"/>
      </rPr>
      <t>titución durante el período evaluado</t>
    </r>
  </si>
  <si>
    <t># madres encuestas que responden SI a las  preguntas 27 y 28 de la encuesta de parto y puerperio</t>
  </si>
  <si>
    <t>Total de  madres encuestadas de la institución  en puerperio y/o consulta posparto durante el período evaluado</t>
  </si>
  <si>
    <t>Total de  madres encuestadas de la institución  en puerperio durante el período evaluado</t>
  </si>
  <si>
    <t># de madres encuestadas que responden SI a las preguntas 21 y 22 de la encuesta de parto y puerperio y/o consulta posparto</t>
  </si>
  <si>
    <t>Total madres encuestadas en puerperio y/o consulta posparto de la institución en el período evaluado</t>
  </si>
  <si>
    <t>Total de Recién Nacidos Usuarios en el período evaluado</t>
  </si>
  <si>
    <t xml:space="preserve">Total madres usuarias en puerperio y consulta postparto de la institución en el período evaluado </t>
  </si>
  <si>
    <t>Auditorías de HC de RN y mecanismo establecido que garantice la oportunidad</t>
  </si>
  <si>
    <t>HC y Base de datos de gestantes, y mecanismo establecido que garantice la oportunidad</t>
  </si>
  <si>
    <t>Total de madres  postparto  usuarias  de la institución en el período evaluado</t>
  </si>
  <si>
    <t xml:space="preserve">Total niños y niñas nacidos en la institución en el período evaluado </t>
  </si>
  <si>
    <t xml:space="preserve"># madres encuestadas que recibieron orientación para activar el derecho a la licencia de maternidad y la ley María </t>
  </si>
  <si>
    <r>
      <t xml:space="preserve">Encuestas del Servicio - Consolidado y </t>
    </r>
    <r>
      <rPr>
        <b/>
        <sz val="11"/>
        <color indexed="40"/>
        <rFont val="Calibri"/>
        <family val="2"/>
      </rPr>
      <t>Pregunta 11 de la encuesta de parto u puerperio y/o de consulta posparto</t>
    </r>
  </si>
  <si>
    <t>Total madres encuestadas  en puerperio o en consulta postparto de la institución en el período evaluado</t>
  </si>
  <si>
    <t># de mujeres encuetadas en posparto o posaborto con asesoria y definición  de método anticonceptivo en el ámbito hospitalario antes del egreso</t>
  </si>
  <si>
    <t>Total madres postparto  encuestadas de la institución  del período evaluado</t>
  </si>
  <si>
    <t>Total de masdres encuestadas en puerperio en el período evaluado</t>
  </si>
  <si>
    <t>Protocolo de Consejería de Alimentación del Lactante y Niño Pequeño</t>
  </si>
  <si>
    <r>
      <t xml:space="preserve">Encuestas del Servicio - Consolidado y </t>
    </r>
    <r>
      <rPr>
        <b/>
        <sz val="11"/>
        <color indexed="40"/>
        <rFont val="Calibri"/>
        <family val="2"/>
      </rPr>
      <t>Pregunta 27 y 28</t>
    </r>
  </si>
  <si>
    <t>Herramientas Educativas - Medios de verificación de los aprendizajes</t>
  </si>
  <si>
    <r>
      <t xml:space="preserve">Encuestas del Servicio - Consolidado y </t>
    </r>
    <r>
      <rPr>
        <b/>
        <sz val="11"/>
        <color indexed="40"/>
        <rFont val="Calibri"/>
        <family val="2"/>
      </rPr>
      <t>Análisis de la preguntas 18</t>
    </r>
  </si>
  <si>
    <t># madres encuestadas que reponden SI a la pregunta 8 y 9 de la encuesta de Parto y Puerperio y/o Consulta Posparto</t>
  </si>
  <si>
    <r>
      <t xml:space="preserve">Encuestas del Servicio - Consolidado y </t>
    </r>
    <r>
      <rPr>
        <b/>
        <sz val="11"/>
        <color indexed="40"/>
        <rFont val="Calibri"/>
        <family val="2"/>
      </rPr>
      <t>Pregunta 8 y 9</t>
    </r>
  </si>
  <si>
    <t># madres encuestadas que reponden SI a la pregunta 9 de la encuesta de Parto y Puerperio y Posparto</t>
  </si>
  <si>
    <r>
      <t xml:space="preserve">Encuestas del Servicio - Consolidado y </t>
    </r>
    <r>
      <rPr>
        <b/>
        <sz val="11"/>
        <color indexed="40"/>
        <rFont val="Calibri"/>
        <family val="2"/>
      </rPr>
      <t>Pregunta 9</t>
    </r>
  </si>
  <si>
    <t># madres en puerperio y/o consulta posparto que responden SI a las preguntas 10 y 14 de la encuesta de Pasto y Puerperio</t>
  </si>
  <si>
    <r>
      <t xml:space="preserve">Encuestas del Servicio - Consolidado y </t>
    </r>
    <r>
      <rPr>
        <b/>
        <sz val="11"/>
        <color indexed="40"/>
        <rFont val="Calibri"/>
        <family val="2"/>
      </rPr>
      <t>Pregunta 10 y 14</t>
    </r>
  </si>
  <si>
    <r>
      <t xml:space="preserve">Encuestas del Servicio - Consolidado y </t>
    </r>
    <r>
      <rPr>
        <b/>
        <sz val="11"/>
        <color indexed="40"/>
        <rFont val="Calibri"/>
        <family val="2"/>
      </rPr>
      <t>Pregunta 21 y 22</t>
    </r>
  </si>
  <si>
    <r>
      <t xml:space="preserve">5.9 La  institución cuenta con un </t>
    </r>
    <r>
      <rPr>
        <b/>
        <sz val="11"/>
        <color indexed="8"/>
        <rFont val="Calibri"/>
        <family val="2"/>
      </rPr>
      <t xml:space="preserve">mecanismo establecido para
asesorar </t>
    </r>
    <r>
      <rPr>
        <sz val="11"/>
        <color theme="1"/>
        <rFont val="Calibri"/>
        <family val="2"/>
      </rPr>
      <t xml:space="preserve">a las madres con resultado VIH positivo sobre el
cuidado de la salud y nutrición de ellas y de su hijo o hija e
informarles sobre la </t>
    </r>
    <r>
      <rPr>
        <b/>
        <sz val="11"/>
        <color indexed="8"/>
        <rFont val="Calibri"/>
        <family val="2"/>
      </rPr>
      <t>importancia del control médico y
nutricional periódico</t>
    </r>
    <r>
      <rPr>
        <sz val="11"/>
        <color theme="1"/>
        <rFont val="Calibri"/>
        <family val="2"/>
      </rPr>
      <t>, que  contempla criterios de confidencialidad, respeto y no discriminación</t>
    </r>
  </si>
  <si>
    <r>
      <t xml:space="preserve">5.10 La  institución cuenta con un </t>
    </r>
    <r>
      <rPr>
        <b/>
        <sz val="11"/>
        <color indexed="8"/>
        <rFont val="Calibri"/>
        <family val="2"/>
      </rPr>
      <t>mecanismo establecido de coordinación</t>
    </r>
    <r>
      <rPr>
        <sz val="11"/>
        <color theme="1"/>
        <rFont val="Calibri"/>
        <family val="2"/>
      </rPr>
      <t xml:space="preserve"> con el ente de salud correspondiente y las
aseguradoras que permita a las madres con resultado VIH
positivo y sus recién nacidos a</t>
    </r>
    <r>
      <rPr>
        <b/>
        <sz val="11"/>
        <color indexed="8"/>
        <rFont val="Calibri"/>
        <family val="2"/>
      </rPr>
      <t>cceder al tratamiento médico
y nutricional correspondiente</t>
    </r>
    <r>
      <rPr>
        <sz val="11"/>
        <color theme="1"/>
        <rFont val="Calibri"/>
        <family val="2"/>
      </rPr>
      <t xml:space="preserve"> bajo condiciones de
discrecionalidad y trato no discriminatorio</t>
    </r>
  </si>
  <si>
    <t xml:space="preserve">5.11 % de niños y niñas nacidos en la institución con esquema de vacunación completo de R.N antes del egreso hospitalario. </t>
  </si>
  <si>
    <t>Libro de parto Vs Registro de vacunación de R.N vigente para el período evaluado</t>
  </si>
  <si>
    <r>
      <t xml:space="preserve">Informe de registro civil y/o encuestas del servicio. </t>
    </r>
    <r>
      <rPr>
        <b/>
        <sz val="11"/>
        <color indexed="40"/>
        <rFont val="Calibri"/>
        <family val="2"/>
      </rPr>
      <t>Pregunta 31</t>
    </r>
  </si>
  <si>
    <t># madres encuestadas que refieren haber sido informadas y portan el carné materno y carné de salud infantil diligenciado antes de salir de la institución</t>
  </si>
  <si>
    <t>5.12 % de madres en puerperio que refieren  la importancia para ellas de asistir al control posparto en los primeros siete días y para los recién nacidos durante las primeras 72 horas?</t>
  </si>
  <si>
    <t>5.13 % de madres usuarias de la institución que asisten a la cita del control a los 3 días de nacimiento del niño  niña.</t>
  </si>
  <si>
    <t>5.14 % de madres usuarias de la institución que recibieron el resultado del TSH  a los 3 días después del nacimiento del niño o la niña en la cita de control médico.</t>
  </si>
  <si>
    <t>5.15  % de madres usuarias de la institución que asistieron a su control postparto  a los 7 días.</t>
  </si>
  <si>
    <t xml:space="preserve">5.16 % de niños y niñas usuarios de la institución con estrategias que garanticen registro civil emitido  o tiene mecanismos de coordinación para facilitar el trámite a sus usuarios inmediatamente después de ser dados de alta.                                                                                            </t>
  </si>
  <si>
    <t>5.17  % de madres usuarias que fueron informadas sobre su derecho a recibir el carné  materno y carné de salud infantil con información veraz y completa sobre el estado del niño o la niña al nacer?</t>
  </si>
  <si>
    <t>5.18 % de madres usuarias de la institución que recibieron orientación para poner en práctica el derecho a la licencia de maternidad y  la ley María.</t>
  </si>
  <si>
    <t>5.19 % de mujeres en posparto o posaborto con asesoria y definición  de método anticonceptivo en el ámbito hospitalario antes del egreso</t>
  </si>
  <si>
    <t>5.20 % de niños y niñas usuarios de la institución con inscripción al programa de  crecimiento y desarrollo o respectiva remisión (remisión aplica para mediana y alta complejidad).</t>
  </si>
  <si>
    <t>5.21 % de madres usuarias de la institución que conocen o tienen registrado la línea amiga o  el nombre, dirección y teléfono de la persona a quien  acudir para resolver sus dudas, inquietudes o apoyar en solicitar cita o canalización a los servicios de Salud.</t>
  </si>
  <si>
    <r>
      <t xml:space="preserve">Encuestas del Servicio - Consolidado y </t>
    </r>
    <r>
      <rPr>
        <b/>
        <sz val="11"/>
        <color indexed="40"/>
        <rFont val="Calibri"/>
        <family val="2"/>
      </rPr>
      <t>Pregunta 34 de la encuesta de parto u puerperio y/o de consulta posparto</t>
    </r>
  </si>
  <si>
    <r>
      <t xml:space="preserve">Encuestas del Servicio - Consolidado y </t>
    </r>
    <r>
      <rPr>
        <b/>
        <sz val="11"/>
        <color indexed="40"/>
        <rFont val="Calibri"/>
        <family val="2"/>
      </rPr>
      <t>Pregunta</t>
    </r>
    <r>
      <rPr>
        <b/>
        <sz val="11"/>
        <color indexed="10"/>
        <rFont val="Calibri"/>
        <family val="2"/>
      </rPr>
      <t xml:space="preserve"> </t>
    </r>
    <r>
      <rPr>
        <b/>
        <sz val="11"/>
        <color indexed="40"/>
        <rFont val="Calibri"/>
        <family val="2"/>
      </rPr>
      <t>35 de la encuesta de parto u puerperio y/o de consulta posparto</t>
    </r>
  </si>
  <si>
    <r>
      <t xml:space="preserve">Encuestas del Servicio - Consolidado y </t>
    </r>
    <r>
      <rPr>
        <b/>
        <sz val="11"/>
        <color indexed="40"/>
        <rFont val="Calibri"/>
        <family val="2"/>
      </rPr>
      <t>Pregunta 31</t>
    </r>
    <r>
      <rPr>
        <b/>
        <sz val="11"/>
        <color indexed="10"/>
        <rFont val="Calibri"/>
        <family val="2"/>
      </rPr>
      <t xml:space="preserve"> </t>
    </r>
    <r>
      <rPr>
        <b/>
        <sz val="11"/>
        <color indexed="40"/>
        <rFont val="Calibri"/>
        <family val="2"/>
      </rPr>
      <t>de la encuesta de parto u puerperio y/o de consulta posparto</t>
    </r>
  </si>
  <si>
    <r>
      <t># madr</t>
    </r>
    <r>
      <rPr>
        <sz val="11"/>
        <rFont val="Calibri"/>
        <family val="2"/>
      </rPr>
      <t>es encuestadas que responden SI a la pregunta 36  con respecto a la educación en línea amiga</t>
    </r>
  </si>
  <si>
    <r>
      <t xml:space="preserve">Encuestas del Servicio - Consolidado y </t>
    </r>
    <r>
      <rPr>
        <b/>
        <sz val="11"/>
        <color indexed="40"/>
        <rFont val="Calibri"/>
        <family val="2"/>
      </rPr>
      <t>Pregunta 36</t>
    </r>
    <r>
      <rPr>
        <b/>
        <sz val="11"/>
        <color indexed="10"/>
        <rFont val="Calibri"/>
        <family val="2"/>
      </rPr>
      <t xml:space="preserve"> </t>
    </r>
    <r>
      <rPr>
        <b/>
        <sz val="11"/>
        <color indexed="40"/>
        <rFont val="Calibri"/>
        <family val="2"/>
      </rPr>
      <t>de la encuesta de parto u puerperio y/o de consulta posparto</t>
    </r>
  </si>
  <si>
    <t>PASO 6.</t>
  </si>
  <si>
    <t>Total de madres encuestadas en Post Parto y/o C y D  de la institución durante el período evaluado</t>
  </si>
  <si>
    <r>
      <t>Total de HC auditadas de madres de niños o niñas m</t>
    </r>
    <r>
      <rPr>
        <sz val="11"/>
        <rFont val="Calibri"/>
        <family val="2"/>
      </rPr>
      <t>enores de 2 años</t>
    </r>
    <r>
      <rPr>
        <sz val="11"/>
        <color theme="1"/>
        <rFont val="Calibri"/>
        <family val="2"/>
      </rPr>
      <t xml:space="preserve"> usuarios de la institución en el periodo evaluado</t>
    </r>
  </si>
  <si>
    <r>
      <t>Total d</t>
    </r>
    <r>
      <rPr>
        <sz val="11"/>
        <rFont val="Calibri"/>
        <family val="2"/>
      </rPr>
      <t>e niños y niñas menores de 6 meses</t>
    </r>
    <r>
      <rPr>
        <sz val="11"/>
        <color theme="1"/>
        <rFont val="Calibri"/>
        <family val="2"/>
      </rPr>
      <t xml:space="preserve"> usuarios  de la institución en el periodo evaluado</t>
    </r>
  </si>
  <si>
    <t xml:space="preserve"># Madres con complicaciones en alimentación del lactante y del niño pequeño RESUELTAS con consejería </t>
  </si>
  <si>
    <t>Total niños y niñas de 6 a 24 meses usuarios  de la institución en el periodo evaluado</t>
  </si>
  <si>
    <t>Total de personal de salud materno - infantil de la institución  en el periodo evaluado</t>
  </si>
  <si>
    <t>Total madres de niños o niñas menores de 2 años encuestadas usuarias de la institución en el periodo evaluado</t>
  </si>
  <si>
    <r>
      <rPr>
        <sz val="11"/>
        <rFont val="Calibri"/>
        <family val="2"/>
      </rPr>
      <t>Total madres de niños o niñas de menores de 2 años encuestadas usu</t>
    </r>
    <r>
      <rPr>
        <sz val="11"/>
        <color theme="1"/>
        <rFont val="Calibri"/>
        <family val="2"/>
      </rPr>
      <t xml:space="preserve">arias de la institución en el periodo evaluado </t>
    </r>
  </si>
  <si>
    <t>Protocolo de Consejería en Lactancia Materna 
Auditorías de Historias Clínicas y Seguimiento a Planes de Mejora</t>
  </si>
  <si>
    <t>Auditorías de Historias Clínicas y Seguimiento a Planes de Mejora
Registro Diario de AIEPI
Registros CYD
SISVAN</t>
  </si>
  <si>
    <r>
      <t>Total de ma</t>
    </r>
    <r>
      <rPr>
        <sz val="11"/>
        <rFont val="Calibri"/>
        <family val="2"/>
      </rPr>
      <t>dres de niños o niñas menores de 2 años</t>
    </r>
    <r>
      <rPr>
        <sz val="11"/>
        <color theme="1"/>
        <rFont val="Calibri"/>
        <family val="2"/>
      </rPr>
      <t xml:space="preserve"> encuestadas usuarias de la institución en el periodo evaluado</t>
    </r>
  </si>
  <si>
    <r>
      <t xml:space="preserve">Encuestas del Servicio Postparto C y D - Consolidado y </t>
    </r>
    <r>
      <rPr>
        <b/>
        <sz val="11"/>
        <color indexed="40"/>
        <rFont val="Calibri"/>
        <family val="2"/>
      </rPr>
      <t>Pregunta 4</t>
    </r>
  </si>
  <si>
    <r>
      <t xml:space="preserve">Encuestas del Servicio Postparto C y D - Consolidado y </t>
    </r>
    <r>
      <rPr>
        <b/>
        <sz val="11"/>
        <color indexed="40"/>
        <rFont val="Calibri"/>
        <family val="2"/>
      </rPr>
      <t>Pregunta 5</t>
    </r>
  </si>
  <si>
    <r>
      <t># Madr</t>
    </r>
    <r>
      <rPr>
        <sz val="11"/>
        <rFont val="Calibri"/>
        <family val="2"/>
      </rPr>
      <t xml:space="preserve">es  encuestadas </t>
    </r>
    <r>
      <rPr>
        <sz val="11"/>
        <color theme="1"/>
        <rFont val="Calibri"/>
        <family val="2"/>
      </rPr>
      <t>con demostración adecuada del almacenamiento de leche materna (pregunta 4 encuesta de CYD)</t>
    </r>
  </si>
  <si>
    <r>
      <t># Madre</t>
    </r>
    <r>
      <rPr>
        <sz val="11"/>
        <rFont val="Calibri"/>
        <family val="2"/>
      </rPr>
      <t xml:space="preserve">s encuestadas </t>
    </r>
    <r>
      <rPr>
        <sz val="11"/>
        <color theme="1"/>
        <rFont val="Calibri"/>
        <family val="2"/>
      </rPr>
      <t>cque han recibido educación sobre la importancia de despertar al bebé</t>
    </r>
  </si>
  <si>
    <r>
      <rPr>
        <sz val="11"/>
        <rFont val="Calibri"/>
        <family val="2"/>
      </rPr>
      <t>Total madres lactantes de niños o niñas  menores de 6 meses encuestadas usu</t>
    </r>
    <r>
      <rPr>
        <sz val="11"/>
        <color theme="1"/>
        <rFont val="Calibri"/>
        <family val="2"/>
      </rPr>
      <t xml:space="preserve">arias de la institución en el periodo evaluado </t>
    </r>
  </si>
  <si>
    <r>
      <t xml:space="preserve">Encuestas del Servicio Postparto C y D - Consolidado y </t>
    </r>
    <r>
      <rPr>
        <b/>
        <sz val="11"/>
        <color indexed="40"/>
        <rFont val="Calibri"/>
        <family val="2"/>
      </rPr>
      <t>Pregunta 9</t>
    </r>
  </si>
  <si>
    <t>Protocolo de consejería en Lactancia Materna 
Auditorías de Historias Clínicas y Seguimiento a Planes de Mejora</t>
  </si>
  <si>
    <r>
      <t># Madre</t>
    </r>
    <r>
      <rPr>
        <sz val="11"/>
        <rFont val="Calibri"/>
        <family val="2"/>
      </rPr>
      <t xml:space="preserve">s encuestadas </t>
    </r>
    <r>
      <rPr>
        <sz val="11"/>
        <color theme="1"/>
        <rFont val="Calibri"/>
        <family val="2"/>
      </rPr>
      <t xml:space="preserve"> que recibieron información (pregunta 11) </t>
    </r>
  </si>
  <si>
    <r>
      <t xml:space="preserve">Encuestas del Servicio Postparto C y D - Consolidado y </t>
    </r>
    <r>
      <rPr>
        <b/>
        <sz val="11"/>
        <color indexed="40"/>
        <rFont val="Calibri"/>
        <family val="2"/>
      </rPr>
      <t>Pregunta 11</t>
    </r>
  </si>
  <si>
    <t>Total gestantes usuarias encuestadas que asisten a institución en el Periodo Evaluado</t>
  </si>
  <si>
    <t>Total gestantes usuarias encuestadas que asisten a la institución en el Periodo</t>
  </si>
  <si>
    <t>Total gestantes  de último trimestre usuarias que asisten a la institución en el periodo evaluado</t>
  </si>
  <si>
    <r>
      <rPr>
        <b/>
        <sz val="11"/>
        <color indexed="8"/>
        <rFont val="Calibri"/>
        <family val="2"/>
      </rPr>
      <t>4.1</t>
    </r>
    <r>
      <rPr>
        <sz val="11"/>
        <color theme="1"/>
        <rFont val="Calibri"/>
        <family val="2"/>
      </rPr>
      <t xml:space="preserve"> % de gestantes a quienes en el control prenatal se explicó  sobre sus derechos a la atención del trabajo de parto y el parto con calidad y calidez, en un ambiente de respeto, libre de intervenciones innecesarias, donde prevalece el derecho a la intimidad</t>
    </r>
  </si>
  <si>
    <r>
      <rPr>
        <b/>
        <sz val="11"/>
        <color indexed="8"/>
        <rFont val="Calibri"/>
        <family val="2"/>
      </rPr>
      <t>4.2</t>
    </r>
    <r>
      <rPr>
        <sz val="11"/>
        <color theme="1"/>
        <rFont val="Calibri"/>
        <family val="2"/>
      </rPr>
      <t xml:space="preserve">  % de gestantes a quienes en el control prenatal se les explicó que a las mujeres tienen derecho a la compañía del compañero o de una persona significativa durante el parto, de tener a su niño o niña en contacto inmediato piel a piel, e iniciar la lactancia materna en la primera hora de vida</t>
    </r>
  </si>
  <si>
    <r>
      <rPr>
        <b/>
        <sz val="11"/>
        <color indexed="8"/>
        <rFont val="Calibri"/>
        <family val="2"/>
      </rPr>
      <t>4.3</t>
    </r>
    <r>
      <rPr>
        <sz val="11"/>
        <color theme="1"/>
        <rFont val="Calibri"/>
        <family val="2"/>
      </rPr>
      <t xml:space="preserve"> La  institución cuenta con mecanismos verificables que permitan la coordinación con las EPS para favorecer la toma, el procesamiento y la entrega de resultados en forma oportuna de los exámenes realizados a las mujeres y sus recién nacidos</t>
    </r>
  </si>
  <si>
    <r>
      <rPr>
        <b/>
        <sz val="11"/>
        <color indexed="8"/>
        <rFont val="Calibri"/>
        <family val="2"/>
      </rPr>
      <t>4.4</t>
    </r>
    <r>
      <rPr>
        <sz val="11"/>
        <color theme="1"/>
        <rFont val="Calibri"/>
        <family val="2"/>
      </rPr>
      <t xml:space="preserve"> Cuenta la institución con un protocolo para el trabajo de parto y la atención del parto que garantice el derecho a la intimidad y una atención respetuosa y amable (que ayude a disminuir el nivel de estrés), con calidad y libre de intervenciones innecesarias, que favorezca el pinzamiento oportuno del cordón umbilical, el contacto piel a piel y el inicio temprano de la lactancia materna. Incluye el protocolo las normas específicas para la prevención de la transmisión perinatal del VIH durante el parto</t>
    </r>
  </si>
  <si>
    <r>
      <rPr>
        <b/>
        <sz val="11"/>
        <color indexed="8"/>
        <rFont val="Calibri"/>
        <family val="2"/>
      </rPr>
      <t>4.5</t>
    </r>
    <r>
      <rPr>
        <sz val="11"/>
        <color theme="1"/>
        <rFont val="Calibri"/>
        <family val="2"/>
      </rPr>
      <t xml:space="preserve"> Institución con aplicación de los diagramas de Flujo para la Atención de la Emergencia Obstétrica: Hemorragia, Sepsis e Hipertensión.</t>
    </r>
  </si>
  <si>
    <r>
      <rPr>
        <b/>
        <sz val="11"/>
        <color indexed="8"/>
        <rFont val="Calibri"/>
        <family val="2"/>
      </rPr>
      <t>4.6</t>
    </r>
    <r>
      <rPr>
        <sz val="11"/>
        <color theme="1"/>
        <rFont val="Calibri"/>
        <family val="2"/>
      </rPr>
      <t xml:space="preserve"> % de mujeres usuarias de la institución con inicio de parto y parto en curso con historia clínica perinatal, partograma y además registra los datos del parto en el carné materno.</t>
    </r>
  </si>
  <si>
    <r>
      <rPr>
        <b/>
        <sz val="11"/>
        <color indexed="8"/>
        <rFont val="Calibri"/>
        <family val="2"/>
      </rPr>
      <t>4.7</t>
    </r>
    <r>
      <rPr>
        <sz val="11"/>
        <color theme="1"/>
        <rFont val="Calibri"/>
        <family val="2"/>
      </rPr>
      <t xml:space="preserve"> % de mujeres usuarias de la institución que inician el parto con aplicación de la Estrategia MINUTO DE ORO – AIEPI.</t>
    </r>
  </si>
  <si>
    <r>
      <rPr>
        <b/>
        <sz val="11"/>
        <color indexed="8"/>
        <rFont val="Calibri"/>
        <family val="2"/>
      </rPr>
      <t>4.8</t>
    </r>
    <r>
      <rPr>
        <sz val="11"/>
        <color theme="1"/>
        <rFont val="Calibri"/>
        <family val="2"/>
      </rPr>
      <t xml:space="preserve"> %  de madres usuarias de la institución a quienes se facilitaron las condiciones que permitieran el acompañamiento en el trabajo de parto y parto del esposo, compañero o persona significativa si ella lo desea.</t>
    </r>
  </si>
  <si>
    <r>
      <rPr>
        <b/>
        <sz val="11"/>
        <color indexed="8"/>
        <rFont val="Calibri"/>
        <family val="2"/>
      </rPr>
      <t>4.9</t>
    </r>
    <r>
      <rPr>
        <sz val="11"/>
        <color theme="1"/>
        <rFont val="Calibri"/>
        <family val="2"/>
      </rPr>
      <t xml:space="preserve"> %  de madres usuarias a quienes se les informa la indicación médica para practicar el parto por cesárea</t>
    </r>
  </si>
  <si>
    <r>
      <rPr>
        <b/>
        <sz val="11"/>
        <color indexed="8"/>
        <rFont val="Calibri"/>
        <family val="2"/>
      </rPr>
      <t>4.10</t>
    </r>
    <r>
      <rPr>
        <sz val="11"/>
        <color theme="1"/>
        <rFont val="Calibri"/>
        <family val="2"/>
      </rPr>
      <t xml:space="preserve"> % de madres usuarias de la Institución que inician el parto con aplicación de oxitocina según norma</t>
    </r>
  </si>
  <si>
    <r>
      <rPr>
        <b/>
        <sz val="11"/>
        <color indexed="8"/>
        <rFont val="Calibri"/>
        <family val="2"/>
      </rPr>
      <t>4.11</t>
    </r>
    <r>
      <rPr>
        <sz val="11"/>
        <color theme="1"/>
        <rFont val="Calibri"/>
        <family val="2"/>
      </rPr>
      <t xml:space="preserve"> % de niños y niñas usuarios de la institución con apego inmediato (contacto piel a piel) en atención de parto vaginal y con registro en historia clínica (HC)</t>
    </r>
  </si>
  <si>
    <r>
      <rPr>
        <b/>
        <sz val="11"/>
        <color indexed="8"/>
        <rFont val="Calibri"/>
        <family val="2"/>
      </rPr>
      <t>4.12</t>
    </r>
    <r>
      <rPr>
        <sz val="11"/>
        <color theme="1"/>
        <rFont val="Calibri"/>
        <family val="2"/>
      </rPr>
      <t xml:space="preserve"> % de niños y niñas usuarios de la institución con apego inmediato (contacto piel a piel)  en la atención de parto por cesárea cuando la madre está alerta y en capacidad de responder y con registro en historia clínica. </t>
    </r>
  </si>
  <si>
    <r>
      <rPr>
        <b/>
        <sz val="11"/>
        <color indexed="8"/>
        <rFont val="Calibri"/>
        <family val="2"/>
      </rPr>
      <t>4.13</t>
    </r>
    <r>
      <rPr>
        <sz val="11"/>
        <color theme="1"/>
        <rFont val="Calibri"/>
        <family val="2"/>
      </rPr>
      <t xml:space="preserve"> % de recién nacidos usuarios de la institución con pinzamiento del cordón umbilical oportuno según norma.</t>
    </r>
  </si>
  <si>
    <r>
      <rPr>
        <b/>
        <sz val="11"/>
        <color indexed="8"/>
        <rFont val="Calibri"/>
        <family val="2"/>
      </rPr>
      <t>4.14</t>
    </r>
    <r>
      <rPr>
        <sz val="11"/>
        <color theme="1"/>
        <rFont val="Calibri"/>
        <family val="2"/>
      </rPr>
      <t xml:space="preserve"> % de Recién Nacidos de la institución atendidos en el parto con la aplicación de Norma y Guía de atención de parto y puerperio: Rutinas de cuidados del cordón umbilical, gotas oftálmicas, vitamina K, peso, talla y perímetro cefálico y torácico, adaptación neonatal armoniosa y evita el uso sistemático de sondas nasogástricas, ruidos, enfriamiento y procedimientos invasivos innecesarios</t>
    </r>
  </si>
  <si>
    <r>
      <rPr>
        <b/>
        <sz val="11"/>
        <color indexed="8"/>
        <rFont val="Calibri"/>
        <family val="2"/>
      </rPr>
      <t>4.15</t>
    </r>
    <r>
      <rPr>
        <sz val="11"/>
        <color theme="1"/>
        <rFont val="Calibri"/>
        <family val="2"/>
      </rPr>
      <t xml:space="preserve"> % de niños y niñas usuarios de la institución con iniciación de la lactancia materna en la primera hora después del parto (vaginal o cesárea) indicando a la madre las señales de que el bebé está listo para amamantar. </t>
    </r>
  </si>
  <si>
    <r>
      <rPr>
        <b/>
        <sz val="11"/>
        <color indexed="8"/>
        <rFont val="Calibri"/>
        <family val="2"/>
      </rPr>
      <t>4.16</t>
    </r>
    <r>
      <rPr>
        <sz val="11"/>
        <color theme="1"/>
        <rFont val="Calibri"/>
        <family val="2"/>
      </rPr>
      <t xml:space="preserve"> % de recién nacidos usuarios de la institución con identificación al interior de la institución según norma</t>
    </r>
  </si>
  <si>
    <r>
      <rPr>
        <b/>
        <sz val="11"/>
        <color indexed="8"/>
        <rFont val="Calibri"/>
        <family val="2"/>
      </rPr>
      <t>4.17</t>
    </r>
    <r>
      <rPr>
        <sz val="11"/>
        <color theme="1"/>
        <rFont val="Calibri"/>
        <family val="2"/>
      </rPr>
      <t xml:space="preserve"> El personal que atiende a las madres y sus hijas e hijos conoce el procedimiento para la atención de una gestante con resultado positivo para VIH y/o sífilis que ingresa para atención del parto, sin los resultados de estas pruebas</t>
    </r>
  </si>
  <si>
    <r>
      <rPr>
        <b/>
        <sz val="11"/>
        <color indexed="8"/>
        <rFont val="Calibri"/>
        <family val="2"/>
      </rPr>
      <t xml:space="preserve">4.18 </t>
    </r>
    <r>
      <rPr>
        <sz val="11"/>
        <color theme="1"/>
        <rFont val="Calibri"/>
        <family val="2"/>
      </rPr>
      <t xml:space="preserve"> % de recién nacidos usuarios de la institución con toma de TSH y Hemoclasificación con entrega del resultado a las 72 horas despues del nacimiento. </t>
    </r>
  </si>
  <si>
    <r>
      <rPr>
        <b/>
        <sz val="11"/>
        <color indexed="8"/>
        <rFont val="Calibri"/>
        <family val="2"/>
      </rPr>
      <t>4.19</t>
    </r>
    <r>
      <rPr>
        <sz val="11"/>
        <color theme="1"/>
        <rFont val="Calibri"/>
        <family val="2"/>
      </rPr>
      <t xml:space="preserve"> % de madres y niños usuarios de la institución con verificación del alojamiento conjunto.</t>
    </r>
  </si>
  <si>
    <r>
      <rPr>
        <b/>
        <sz val="11"/>
        <color indexed="8"/>
        <rFont val="Calibri"/>
        <family val="2"/>
      </rPr>
      <t>4.20</t>
    </r>
    <r>
      <rPr>
        <sz val="11"/>
        <color theme="1"/>
        <rFont val="Calibri"/>
        <family val="2"/>
      </rPr>
      <t xml:space="preserve"> %  de recién nacidos en la institución con valoración de succión y apoyo para amamantamiento efectivo.</t>
    </r>
  </si>
  <si>
    <r>
      <rPr>
        <b/>
        <sz val="11"/>
        <color indexed="8"/>
        <rFont val="Calibri"/>
        <family val="2"/>
      </rPr>
      <t xml:space="preserve">4.21 </t>
    </r>
    <r>
      <rPr>
        <sz val="11"/>
        <color theme="1"/>
        <rFont val="Calibri"/>
        <family val="2"/>
      </rPr>
      <t xml:space="preserve"> Monitoreo periódico de los Planes de Mejoramiento y ejecución del 100% según el caso de acuerdo a los resultados de las auditorías internas a la atención materno perinatal (RIAS). </t>
    </r>
  </si>
  <si>
    <r>
      <rPr>
        <b/>
        <sz val="11"/>
        <color indexed="8"/>
        <rFont val="Calibri"/>
        <family val="2"/>
      </rPr>
      <t>4.22</t>
    </r>
    <r>
      <rPr>
        <sz val="11"/>
        <color theme="1"/>
        <rFont val="Calibri"/>
        <family val="2"/>
      </rPr>
      <t xml:space="preserve">  Institución con COVE para el análisis de morbi – mortalidad materna o perinatal y formulación del plan de mejoramiento institucional ejecutado al 100% según el caso. </t>
    </r>
  </si>
  <si>
    <t>Marque 3 si la institución atiende solo partos, cesáreas y/o consulta externa especializada. Se aplican los ítems del 4,3 al 4,22</t>
  </si>
  <si>
    <t>Marque 4 si la institución atiende población pediátrica. No aplican</t>
  </si>
  <si>
    <r>
      <rPr>
        <b/>
        <sz val="11"/>
        <color indexed="8"/>
        <rFont val="Calibri"/>
        <family val="2"/>
      </rPr>
      <t>6.3</t>
    </r>
    <r>
      <rPr>
        <sz val="11"/>
        <color theme="1"/>
        <rFont val="Calibri"/>
        <family val="2"/>
      </rPr>
      <t xml:space="preserve"> % de madres usuarias  de la institución que recibieron consejería (apoyo efectivo) en lactancia materna y alimentación del niño pequeño</t>
    </r>
  </si>
  <si>
    <t># Madres encuestadas  que responde SI a la pregunta 23</t>
  </si>
  <si>
    <r>
      <t xml:space="preserve">Encuestas del Servicio Postparto C y D - Consolidado y </t>
    </r>
    <r>
      <rPr>
        <b/>
        <sz val="11"/>
        <color indexed="40"/>
        <rFont val="Calibri"/>
        <family val="2"/>
      </rPr>
      <t>Pregunta 23</t>
    </r>
  </si>
  <si>
    <t xml:space="preserve">Total madres lactantes de niños o niñas  menores de años encuestadas usuarias de la institución en el periodo evaluado </t>
  </si>
  <si>
    <t xml:space="preserve">Total madres usuarias de menores de 5 años encuestadas de la institución </t>
  </si>
  <si>
    <r>
      <t xml:space="preserve"># Madres </t>
    </r>
    <r>
      <rPr>
        <sz val="11"/>
        <rFont val="Calibri"/>
        <family val="2"/>
      </rPr>
      <t>encuestadasque responden SI a la pregunta 22</t>
    </r>
  </si>
  <si>
    <r>
      <t xml:space="preserve">Encuestas del Servicio Postparto C y D - Consolidado y </t>
    </r>
    <r>
      <rPr>
        <b/>
        <sz val="11"/>
        <color indexed="40"/>
        <rFont val="Calibri"/>
        <family val="2"/>
      </rPr>
      <t>Pregunta 22</t>
    </r>
  </si>
  <si>
    <t># Personal de salud materno - infantil que conoce las razones médicas aceptables para prescribir alimentos diferentes a la leche materna</t>
  </si>
  <si>
    <t># Personal de salud materno - infantil que conoce el manejo de los medicamentos para las madres en lactancia</t>
  </si>
  <si>
    <t>Total madres de niños o niñas menores de 2 años encuestadas en el período evaluado</t>
  </si>
  <si>
    <r>
      <t xml:space="preserve">Encuestas del Servicio Postparto C y D - Consolidado y </t>
    </r>
    <r>
      <rPr>
        <b/>
        <sz val="11"/>
        <color indexed="40"/>
        <rFont val="Calibri"/>
        <family val="2"/>
      </rPr>
      <t>Pregunta 10</t>
    </r>
  </si>
  <si>
    <t># Personal de salud materno - infantil que conoce Decreto 1397</t>
  </si>
  <si>
    <t>Plan de Capacitación - Programa de Capacitación Personal Asistencial</t>
  </si>
  <si>
    <t xml:space="preserve"># Niños y niñas con consumo de fórmula infantil bajo prescripción médica </t>
  </si>
  <si>
    <r>
      <t>Total niños y n</t>
    </r>
    <r>
      <rPr>
        <sz val="11"/>
        <rFont val="Calibri"/>
        <family val="2"/>
      </rPr>
      <t>iñas menores de 24 meses</t>
    </r>
    <r>
      <rPr>
        <sz val="11"/>
        <color theme="1"/>
        <rFont val="Calibri"/>
        <family val="2"/>
      </rPr>
      <t xml:space="preserve"> usuarios de la institución con consumo de fórmula  en el período evaluado</t>
    </r>
  </si>
  <si>
    <t>Auditorías de Historias Clínicas y Seguimiento a Planes de Mejora</t>
  </si>
  <si>
    <t>TOTAL PASO 6</t>
  </si>
  <si>
    <t>Observación directa de los diferentes servicios</t>
  </si>
  <si>
    <r>
      <rPr>
        <b/>
        <sz val="11"/>
        <color indexed="8"/>
        <rFont val="Calibri"/>
        <family val="2"/>
      </rPr>
      <t>6.2</t>
    </r>
    <r>
      <rPr>
        <sz val="11"/>
        <color theme="1"/>
        <rFont val="Calibri"/>
        <family val="2"/>
      </rPr>
      <t xml:space="preserve">  % de madres, padres y sus familiares con información  sobre las ventajas y beneficios de la leche materna, la importancia del calostro y la libre demanda, sin horarios ni restricciones de día y de noche y succión efectiva para mantener la producción de la leche y la buena nutrición de sus hijas e hijos?</t>
    </r>
  </si>
  <si>
    <r>
      <t xml:space="preserve">Plan de Capacitación
Encuestas del Servicio Postparto C y D - Consolidado y </t>
    </r>
    <r>
      <rPr>
        <b/>
        <sz val="11"/>
        <color indexed="40"/>
        <rFont val="Calibri"/>
        <family val="2"/>
      </rPr>
      <t>Pregunta 6 y 8</t>
    </r>
  </si>
  <si>
    <t># Madres encuestadas que responden SI a la pregunta 6 y 8 de la encuesta post parto y crecimiento y desarrollo</t>
  </si>
  <si>
    <r>
      <rPr>
        <sz val="11"/>
        <rFont val="Calibri"/>
        <family val="2"/>
      </rPr>
      <t># Madres encuestadas</t>
    </r>
    <r>
      <rPr>
        <sz val="11"/>
        <color theme="1"/>
        <rFont val="Calibri"/>
        <family val="2"/>
      </rPr>
      <t xml:space="preserve"> con demostración adecuada de la técnica de amamantamiento y  extracción manual de leche materna (Pregunta 2 y 3) </t>
    </r>
  </si>
  <si>
    <r>
      <t xml:space="preserve">Encuestas del Servicio Postparto C y D - Consolidado y </t>
    </r>
    <r>
      <rPr>
        <b/>
        <sz val="11"/>
        <color indexed="40"/>
        <rFont val="Calibri"/>
        <family val="2"/>
      </rPr>
      <t>Preguntas 2 y 3</t>
    </r>
  </si>
  <si>
    <t xml:space="preserve"># madres que reponden sí a la pregunta número 7 </t>
  </si>
  <si>
    <r>
      <t xml:space="preserve">
Encuestas del Servicio Postparto C y D - Consolidado y </t>
    </r>
    <r>
      <rPr>
        <b/>
        <sz val="11"/>
        <color indexed="40"/>
        <rFont val="Calibri"/>
        <family val="2"/>
      </rPr>
      <t>Pregunta 7</t>
    </r>
  </si>
  <si>
    <r>
      <rPr>
        <b/>
        <sz val="11"/>
        <color indexed="8"/>
        <rFont val="Calibri"/>
        <family val="2"/>
      </rPr>
      <t>1.1</t>
    </r>
    <r>
      <rPr>
        <sz val="11"/>
        <color theme="1"/>
        <rFont val="Calibri"/>
        <family val="2"/>
      </rPr>
      <t xml:space="preserve"> Institución con definición, formulación y actualización de una </t>
    </r>
    <r>
      <rPr>
        <b/>
        <sz val="11"/>
        <color indexed="8"/>
        <rFont val="Calibri"/>
        <family val="2"/>
      </rPr>
      <t>Política de atención Integral</t>
    </r>
    <r>
      <rPr>
        <sz val="11"/>
        <color theme="1"/>
        <rFont val="Calibri"/>
        <family val="2"/>
      </rPr>
      <t xml:space="preserve"> con enfoque diferencial e inclusivo en salud materno Infantil que contemple los diez pasos de la estrategia IAMII - AIEPI, tenga en cuenta las necesidades e intereses de las mujeres y contribuya a la inclusión del hombre en los procesos de la salud - nutrición de la mujer y de sus hijas e hijos de acuerdo a la normatividad vigente</t>
    </r>
  </si>
  <si>
    <r>
      <rPr>
        <b/>
        <sz val="11"/>
        <color indexed="8"/>
        <rFont val="Calibri"/>
        <family val="2"/>
      </rPr>
      <t xml:space="preserve">1.2 </t>
    </r>
    <r>
      <rPr>
        <sz val="11"/>
        <color theme="1"/>
        <rFont val="Calibri"/>
        <family val="2"/>
      </rPr>
      <t xml:space="preserve">La política cuenta con definición del </t>
    </r>
    <r>
      <rPr>
        <b/>
        <sz val="11"/>
        <color indexed="8"/>
        <rFont val="Calibri"/>
        <family val="2"/>
      </rPr>
      <t>Comité Institucional,  integrada al SOGC</t>
    </r>
    <r>
      <rPr>
        <sz val="11"/>
        <color theme="1"/>
        <rFont val="Calibri"/>
        <family val="2"/>
      </rPr>
      <t xml:space="preserve"> (habilitación, incluyendo el sistema de información y el PAMEC) y articulada por servicios al Plan de Desarrollo Institucional, con acciones de promoción de la salud, prevención de la enfermedad y atención en salud y nutrición materna e infantil con características de integralidad, calidad y continuidad según la normatividad vigente en las dimensiones de Sexualidad Derechos, Sexuales y Reproductivos, Salud Infantil y Seguridad Alimentaria y Nutricional </t>
    </r>
  </si>
  <si>
    <r>
      <rPr>
        <b/>
        <sz val="11"/>
        <color indexed="8"/>
        <rFont val="Calibri"/>
        <family val="2"/>
      </rPr>
      <t>1.3</t>
    </r>
    <r>
      <rPr>
        <sz val="11"/>
        <color theme="1"/>
        <rFont val="Calibri"/>
        <family val="2"/>
      </rPr>
      <t xml:space="preserve"> La política institucional IAMII está </t>
    </r>
    <r>
      <rPr>
        <b/>
        <sz val="11"/>
        <color indexed="8"/>
        <rFont val="Calibri"/>
        <family val="2"/>
      </rPr>
      <t>armonizada con las acciones específicas</t>
    </r>
    <r>
      <rPr>
        <sz val="11"/>
        <color theme="1"/>
        <rFont val="Calibri"/>
        <family val="2"/>
      </rPr>
      <t xml:space="preserve"> establecidas de acuerdo al Criterio Global del</t>
    </r>
    <r>
      <rPr>
        <b/>
        <sz val="11"/>
        <color indexed="8"/>
        <rFont val="Calibri"/>
        <family val="2"/>
      </rPr>
      <t xml:space="preserve"> Paso 1</t>
    </r>
    <r>
      <rPr>
        <sz val="11"/>
        <color theme="1"/>
        <rFont val="Calibri"/>
        <family val="2"/>
      </rPr>
      <t xml:space="preserve"> de los lineamientos IAMII 2016</t>
    </r>
  </si>
  <si>
    <r>
      <rPr>
        <b/>
        <sz val="11"/>
        <color indexed="8"/>
        <rFont val="Calibri"/>
        <family val="2"/>
      </rPr>
      <t>1.7</t>
    </r>
    <r>
      <rPr>
        <sz val="11"/>
        <color theme="1"/>
        <rFont val="Calibri"/>
        <family val="2"/>
      </rPr>
      <t xml:space="preserve"> Política Institucional con</t>
    </r>
    <r>
      <rPr>
        <b/>
        <sz val="11"/>
        <color indexed="8"/>
        <rFont val="Calibri"/>
        <family val="2"/>
      </rPr>
      <t xml:space="preserve"> estabilidad laboral mínima de 1 año.</t>
    </r>
  </si>
  <si>
    <r>
      <rPr>
        <b/>
        <sz val="11"/>
        <color indexed="8"/>
        <rFont val="Calibri"/>
        <family val="2"/>
      </rPr>
      <t>1.8</t>
    </r>
    <r>
      <rPr>
        <sz val="11"/>
        <color theme="1"/>
        <rFont val="Calibri"/>
        <family val="2"/>
      </rPr>
      <t xml:space="preserve">  % de personal administrativo y asistencial de la Institución que conoce y pone en práctica las </t>
    </r>
    <r>
      <rPr>
        <b/>
        <sz val="11"/>
        <color indexed="8"/>
        <rFont val="Calibri"/>
        <family val="2"/>
      </rPr>
      <t xml:space="preserve">acciones descritas para la atención en salud y nutrición materna e infantil </t>
    </r>
    <r>
      <rPr>
        <sz val="11"/>
        <color theme="1"/>
        <rFont val="Calibri"/>
        <family val="2"/>
      </rPr>
      <t xml:space="preserve">que están en la política IAMII institucional </t>
    </r>
  </si>
  <si>
    <r>
      <rPr>
        <b/>
        <sz val="11"/>
        <color indexed="8"/>
        <rFont val="Calibri"/>
        <family val="2"/>
      </rPr>
      <t>1.9</t>
    </r>
    <r>
      <rPr>
        <sz val="11"/>
        <color theme="1"/>
        <rFont val="Calibri"/>
        <family val="2"/>
      </rPr>
      <t xml:space="preserve"> % de servicios de la Institución con</t>
    </r>
    <r>
      <rPr>
        <b/>
        <sz val="11"/>
        <color indexed="8"/>
        <rFont val="Calibri"/>
        <family val="2"/>
      </rPr>
      <t xml:space="preserve"> disponibilidad en las diferentes áreas de la institución y publicación de la política IAMII – AIEPI </t>
    </r>
    <r>
      <rPr>
        <sz val="11"/>
        <color theme="1"/>
        <rFont val="Calibri"/>
        <family val="2"/>
      </rPr>
      <t>en forma amigable con el fin de difundir a todos los funcionarios, usuarios, usuarios, grupos de apoyo y comunidad en general.</t>
    </r>
  </si>
  <si>
    <t>PASO 7.</t>
  </si>
  <si>
    <r>
      <rPr>
        <b/>
        <sz val="11"/>
        <color indexed="8"/>
        <rFont val="Calibri"/>
        <family val="2"/>
      </rPr>
      <t>6.1</t>
    </r>
    <r>
      <rPr>
        <sz val="11"/>
        <color theme="1"/>
        <rFont val="Calibri"/>
        <family val="2"/>
      </rPr>
      <t xml:space="preserve"> El personal de salud que atiende en los servicios de urgencias, de maternidad y pediatría </t>
    </r>
    <r>
      <rPr>
        <b/>
        <sz val="11"/>
        <color indexed="8"/>
        <rFont val="Calibri"/>
        <family val="2"/>
      </rPr>
      <t>respeta las decisiones informadas de las madres sobre el tipo de alimentación para sus hijas e hijos</t>
    </r>
    <r>
      <rPr>
        <sz val="11"/>
        <color theme="1"/>
        <rFont val="Calibri"/>
        <family val="2"/>
      </rPr>
      <t xml:space="preserve"> y las apoya para su cumplimiento sin recriminarlas, discriminarlas, excluirlas o inducirlas al uso de fórmulas artificiales</t>
    </r>
  </si>
  <si>
    <t># Historias Clínicas (Puerperio, Hospitalización GO y Pediatría) con registro de alojamiento conjunto</t>
  </si>
  <si>
    <t>Total de historias clínicas auditadas durante el período evaluado</t>
  </si>
  <si>
    <t>Mecanismo de información
Auditorías de Historias Clínicas y Seguimiento a Planes de Mejora</t>
  </si>
  <si>
    <t># Historias Clínicas (Urgencias, UCIP, UCIN, Pediatría) con registro de alojamiento conjunto</t>
  </si>
  <si>
    <r>
      <rPr>
        <b/>
        <sz val="11"/>
        <color indexed="8"/>
        <rFont val="Calibri"/>
        <family val="2"/>
      </rPr>
      <t>7.5</t>
    </r>
    <r>
      <rPr>
        <sz val="11"/>
        <color theme="1"/>
        <rFont val="Calibri"/>
        <family val="2"/>
      </rPr>
      <t xml:space="preserve">  La institución p</t>
    </r>
    <r>
      <rPr>
        <b/>
        <sz val="11"/>
        <color indexed="8"/>
        <rFont val="Calibri"/>
        <family val="2"/>
      </rPr>
      <t>ermite la presencia sin restricciones</t>
    </r>
    <r>
      <rPr>
        <sz val="11"/>
        <color theme="1"/>
        <rFont val="Calibri"/>
        <family val="2"/>
      </rPr>
      <t xml:space="preserve"> de la madre, del padre o de un familiar en caso de la hospitalización de niños y niñas</t>
    </r>
  </si>
  <si>
    <t># Historias Clínicas (Urgencias, UCIP, UCIN, Pediatría) con registro de educación a padres o cuidador</t>
  </si>
  <si>
    <t>Plan de Capacitación - Programa de Educación a usuarios
Auditorías de Historias Clínicas y Seguimiento a Planes de Mejora</t>
  </si>
  <si>
    <t>Protocolo de Acompañamiento</t>
  </si>
  <si>
    <t>Plan de Capacitación - Programa de Educación a usuarios</t>
  </si>
  <si>
    <t>Total de madres encuestadas en puerperio durante el período evaluado</t>
  </si>
  <si>
    <t># Madres encuestadas que responden SI a la pregunta 25 de la encuesta post parto y crecimiento y desarrollo</t>
  </si>
  <si>
    <r>
      <t xml:space="preserve">Encuestas del Servicio Postparto C y D - Consolidado y </t>
    </r>
    <r>
      <rPr>
        <b/>
        <sz val="11"/>
        <color indexed="40"/>
        <rFont val="Calibri"/>
        <family val="2"/>
      </rPr>
      <t>Pregunta 25</t>
    </r>
  </si>
  <si>
    <r>
      <rPr>
        <b/>
        <sz val="11"/>
        <color indexed="8"/>
        <rFont val="Calibri"/>
        <family val="2"/>
      </rPr>
      <t xml:space="preserve">7,2 </t>
    </r>
    <r>
      <rPr>
        <sz val="11"/>
        <color theme="1"/>
        <rFont val="Calibri"/>
        <family val="2"/>
      </rPr>
      <t xml:space="preserve">El personal de salud que atiende madres, niños y niñas, </t>
    </r>
    <r>
      <rPr>
        <b/>
        <sz val="11"/>
        <color indexed="8"/>
        <rFont val="Calibri"/>
        <family val="2"/>
      </rPr>
      <t xml:space="preserve">conoce la importancia del alojamiento conjunto </t>
    </r>
    <r>
      <rPr>
        <sz val="11"/>
        <color theme="1"/>
        <rFont val="Calibri"/>
        <family val="2"/>
      </rPr>
      <t>madre- hijos/as</t>
    </r>
  </si>
  <si>
    <r>
      <rPr>
        <b/>
        <sz val="11"/>
        <color indexed="8"/>
        <rFont val="Calibri"/>
        <family val="2"/>
      </rPr>
      <t>7.1</t>
    </r>
    <r>
      <rPr>
        <sz val="11"/>
        <color theme="1"/>
        <rFont val="Calibri"/>
        <family val="2"/>
      </rPr>
      <t xml:space="preserve"> La institución </t>
    </r>
    <r>
      <rPr>
        <b/>
        <sz val="11"/>
        <color indexed="8"/>
        <rFont val="Calibri"/>
        <family val="2"/>
      </rPr>
      <t xml:space="preserve">ofrece alojamiento conjunto </t>
    </r>
    <r>
      <rPr>
        <sz val="11"/>
        <color theme="1"/>
        <rFont val="Calibri"/>
        <family val="2"/>
      </rPr>
      <t>a la madre y su niña o niño recién nacido</t>
    </r>
  </si>
  <si>
    <t xml:space="preserve"> Protocolo o Proceso  de  C y D con Estrategias para garantizar el control periódico de crecimiento y desarrollo “uno a uno”</t>
  </si>
  <si>
    <t>Mecanismos verificables de captación temprana a CPN</t>
  </si>
  <si>
    <t>Mecanismos verificacles de coordinación con el ente de salud correspondiente</t>
  </si>
  <si>
    <r>
      <rPr>
        <b/>
        <sz val="11"/>
        <color indexed="8"/>
        <rFont val="Calibri"/>
        <family val="2"/>
      </rPr>
      <t>8.1</t>
    </r>
    <r>
      <rPr>
        <sz val="11"/>
        <color theme="1"/>
        <rFont val="Calibri"/>
        <family val="2"/>
      </rPr>
      <t xml:space="preserve"> Cuenta la  institución con un </t>
    </r>
    <r>
      <rPr>
        <b/>
        <sz val="11"/>
        <color indexed="8"/>
        <rFont val="Calibri"/>
        <family val="2"/>
      </rPr>
      <t>protocolo de atención en la
consulta externa</t>
    </r>
    <r>
      <rPr>
        <sz val="11"/>
        <color theme="1"/>
        <rFont val="Calibri"/>
        <family val="2"/>
      </rPr>
      <t xml:space="preserve"> y lo aplica para favorecer el desarrollo infantil temprano de las niñas y los niños menores de 6 años.</t>
    </r>
  </si>
  <si>
    <r>
      <rPr>
        <b/>
        <sz val="11"/>
        <color indexed="8"/>
        <rFont val="Calibri"/>
        <family val="2"/>
      </rPr>
      <t xml:space="preserve">8.2 </t>
    </r>
    <r>
      <rPr>
        <sz val="11"/>
        <color theme="1"/>
        <rFont val="Calibri"/>
        <family val="2"/>
      </rPr>
      <t xml:space="preserve">La institución cuenta con estrategias para garantizar el </t>
    </r>
    <r>
      <rPr>
        <b/>
        <sz val="11"/>
        <color indexed="8"/>
        <rFont val="Calibri"/>
        <family val="2"/>
      </rPr>
      <t>control periódico</t>
    </r>
    <r>
      <rPr>
        <sz val="11"/>
        <color theme="1"/>
        <rFont val="Calibri"/>
        <family val="2"/>
      </rPr>
      <t xml:space="preserve"> de crecimiento y desarrollo </t>
    </r>
    <r>
      <rPr>
        <b/>
        <sz val="11"/>
        <color indexed="8"/>
        <rFont val="Calibri"/>
        <family val="2"/>
      </rPr>
      <t>“uno a uno”</t>
    </r>
    <r>
      <rPr>
        <sz val="11"/>
        <color theme="1"/>
        <rFont val="Calibri"/>
        <family val="2"/>
      </rPr>
      <t xml:space="preserve"> de todos los niños y niñas menores de 6 años </t>
    </r>
    <r>
      <rPr>
        <sz val="10"/>
        <color indexed="8"/>
        <rFont val="Calibri"/>
        <family val="2"/>
      </rPr>
      <t>(Plan de acción de salud primeros 1000 días de vida. Colombia 2012-2021)</t>
    </r>
  </si>
  <si>
    <t xml:space="preserve"># Historias clínicas de niños y niñas menores de seis años auditadas con Plan de Mejoramiento operando </t>
  </si>
  <si>
    <t>Total de historias clínicas de de niños y niñas menores de seis años auditadas en el periodo</t>
  </si>
  <si>
    <t>Historias Clínicas de NNA menores de seis años  con auditoria  y Plan de Mejoramiento operando</t>
  </si>
  <si>
    <t>Protocolo o Proceso C Y D que  favorezca  el desarrollo infantil temprano de las NNAS menores de 6 años.</t>
  </si>
  <si>
    <r>
      <t xml:space="preserve">Encuestas del Servicio de parto y puerperio Consolidado </t>
    </r>
    <r>
      <rPr>
        <b/>
        <sz val="11"/>
        <color indexed="40"/>
        <rFont val="Calibri"/>
        <family val="2"/>
      </rPr>
      <t>Pregunta 33</t>
    </r>
  </si>
  <si>
    <t># Madres encuestadas que responden SI a la pregunta 33 de la encuesta parto y puerperio</t>
  </si>
  <si>
    <t xml:space="preserve"># de madres / cuidadores que responden "Sí" a la pregunta 32 </t>
  </si>
  <si>
    <t>Total de madres/cuidadores  encuestados en Post Parto y/o C y D  de la institución durante el período evaluado</t>
  </si>
  <si>
    <t># de madres / cuidadores que que portan el carné infantil debidamente diligenciado (Pregunta 1)</t>
  </si>
  <si>
    <r>
      <t xml:space="preserve">Encuestas CYD 
</t>
    </r>
    <r>
      <rPr>
        <b/>
        <sz val="11"/>
        <color indexed="40"/>
        <rFont val="Calibri"/>
        <family val="2"/>
      </rPr>
      <t>Pregunta 1</t>
    </r>
  </si>
  <si>
    <r>
      <rPr>
        <b/>
        <sz val="11"/>
        <color indexed="8"/>
        <rFont val="Calibri"/>
        <family val="2"/>
      </rPr>
      <t>8.9</t>
    </r>
    <r>
      <rPr>
        <sz val="11"/>
        <color theme="1"/>
        <rFont val="Calibri"/>
        <family val="2"/>
      </rPr>
      <t xml:space="preserve"> % de niños y niñas usuarios de la institución con detección oportuna de alteraciones del crecimiento y desarrollo, remisión inmediata para su intervención oportuna y seguimiento a esa remisión  (referencia y contrareferencia)</t>
    </r>
  </si>
  <si>
    <t># Niños y niñas con alteraciones del crecimiento y desarrollo con atención en la institución y remisión oportuna - seguimiento de caso</t>
  </si>
  <si>
    <t>Total de niños y niñas con alteraciones del crecimiento y desarrollo usuarios de la institución en el periodo evaluado</t>
  </si>
  <si>
    <t>Historias Clínicas de NNA menores de 10 años  con auditoria  y Plan de Mejoramiento operando</t>
  </si>
  <si>
    <t xml:space="preserve"># Niños y niñas menores de 6 años que reciben antiparasitarios dos veces al año bajo el Esquema de la estrategia AIEPI </t>
  </si>
  <si>
    <t>Total niños y niñas menores de 6 años usuarios de la institución en el periodo evaluado</t>
  </si>
  <si>
    <r>
      <t xml:space="preserve">Encuestas del Servicio Postparto C y D - Consolidado y </t>
    </r>
    <r>
      <rPr>
        <b/>
        <sz val="11"/>
        <color indexed="40"/>
        <rFont val="Calibri"/>
        <family val="2"/>
      </rPr>
      <t>Pregunta 26</t>
    </r>
  </si>
  <si>
    <r>
      <t xml:space="preserve">Encuestas del Servicio de parto y puerperio Consolidado </t>
    </r>
    <r>
      <rPr>
        <b/>
        <sz val="11"/>
        <color indexed="40"/>
        <rFont val="Calibri"/>
        <family val="2"/>
      </rPr>
      <t>Pregunta 20</t>
    </r>
  </si>
  <si>
    <t># Madres encuestadas que responden SI a la pregunta 20 de la encuesta parto y puerperio</t>
  </si>
  <si>
    <r>
      <t># Madres lactan</t>
    </r>
    <r>
      <rPr>
        <sz val="11"/>
        <rFont val="Calibri"/>
        <family val="2"/>
      </rPr>
      <t>tes encuestadas</t>
    </r>
    <r>
      <rPr>
        <sz val="11"/>
        <color theme="1"/>
        <rFont val="Calibri"/>
        <family val="2"/>
      </rPr>
      <t xml:space="preserve"> que refieren por lo menos cinco recomendaciones nutricionales de su alimentación (pregunta 26)</t>
    </r>
  </si>
  <si>
    <t># Madres encuestadas que responden SI a la pregunta 27 de la encuesta post parto y crecimiento y desarrollo</t>
  </si>
  <si>
    <r>
      <t xml:space="preserve">Encuestas del Servicio Postparto C y D - Consolidado y </t>
    </r>
    <r>
      <rPr>
        <b/>
        <sz val="11"/>
        <color indexed="40"/>
        <rFont val="Calibri"/>
        <family val="2"/>
      </rPr>
      <t>Pregunta 27</t>
    </r>
  </si>
  <si>
    <t>Total de niños y niñas con diagnosticados de anemia y malnutrición usuarios de la institución en el periodo evaluado</t>
  </si>
  <si>
    <t># Niños y niñas diagnosticados de anemia y malnutrición atendidos en la institución con intervención/remisión oportuna y seguimiento de caso</t>
  </si>
  <si>
    <t>Fecha de Medición</t>
  </si>
  <si>
    <t>Nombre de quien  realizó la medición</t>
  </si>
  <si>
    <t>Porcentaje de cumplimiento de los diez pasos</t>
  </si>
  <si>
    <t>Consolidado de los 10 Pasos en el periodo evaluado</t>
  </si>
  <si>
    <t>Departamento</t>
  </si>
  <si>
    <t>Nombre de la Institución</t>
  </si>
  <si>
    <t>Nariño</t>
  </si>
  <si>
    <t>Niviel de Complejidad</t>
  </si>
  <si>
    <t xml:space="preserve">Puntaje </t>
  </si>
  <si>
    <t>80-100%</t>
  </si>
  <si>
    <t>60-80%</t>
  </si>
  <si>
    <r>
      <rPr>
        <b/>
        <sz val="10"/>
        <color indexed="8"/>
        <rFont val="Calibri"/>
        <family val="2"/>
      </rPr>
      <t>Instructivo:</t>
    </r>
    <r>
      <rPr>
        <sz val="10"/>
        <color indexed="8"/>
        <rFont val="Calibri"/>
        <family val="2"/>
      </rPr>
      <t xml:space="preserve"> Cuando el puntaje de cumplimiento refleja ocho pasos en verde la institución pasa a pre-evaluación con plan de mejoramiento para los dos pasos restantes.
Cuando la institución presenta porcentajes de cumplimiento en amarillo deben incluirse en el plan de mejoramiento con un tiempo definido (no superior a dos meses), con acompañamiento hasta lograr el puntaje igual o superior a 80%.
Cuando la institución presenta porcentaje de cumpliento en rojo debe darse capacitación en los temas alusivos al paso correspondiente en un corto plazo (1mes) con acompañamiento (presencial,virtual o telefonico).</t>
    </r>
  </si>
  <si>
    <t>Paso 1</t>
  </si>
  <si>
    <t>Paso 2</t>
  </si>
  <si>
    <t>Paso 3</t>
  </si>
  <si>
    <t>Paso 4</t>
  </si>
  <si>
    <t>Paso 5</t>
  </si>
  <si>
    <t>Paso 6</t>
  </si>
  <si>
    <t>Paso 7</t>
  </si>
  <si>
    <t>Paso 8</t>
  </si>
  <si>
    <t>Paso 9</t>
  </si>
  <si>
    <t>Paso 10</t>
  </si>
  <si>
    <r>
      <t xml:space="preserve"># de usuarios sanos + sanos rehabilitados </t>
    </r>
    <r>
      <rPr>
        <b/>
        <sz val="11"/>
        <color indexed="8"/>
        <rFont val="Calibri"/>
        <family val="2"/>
      </rPr>
      <t>menores de 5 años</t>
    </r>
  </si>
  <si>
    <r>
      <t xml:space="preserve">Total consultas de primera vez y de control en odontología en niños y niñas </t>
    </r>
    <r>
      <rPr>
        <b/>
        <sz val="11"/>
        <color indexed="8"/>
        <rFont val="Calibri"/>
        <family val="2"/>
      </rPr>
      <t>menores de 5 años</t>
    </r>
  </si>
  <si>
    <t>Historia Clínica Odontológica - Sistema de Información</t>
  </si>
  <si>
    <r>
      <t xml:space="preserve">Total consultas de primera vez y de control en odontología en niños y niñas </t>
    </r>
    <r>
      <rPr>
        <b/>
        <sz val="11"/>
        <color indexed="8"/>
        <rFont val="Calibri"/>
        <family val="2"/>
      </rPr>
      <t>de 5 a 10 años</t>
    </r>
  </si>
  <si>
    <r>
      <t xml:space="preserve"># de usuarios sanos + sanos rehabilitados </t>
    </r>
    <r>
      <rPr>
        <b/>
        <sz val="11"/>
        <color indexed="8"/>
        <rFont val="Calibri"/>
        <family val="2"/>
      </rPr>
      <t>niños y niñas de 5 a 10 años</t>
    </r>
  </si>
  <si>
    <r>
      <t xml:space="preserve"># de usuarios sanos + sanos rehabilitados </t>
    </r>
    <r>
      <rPr>
        <b/>
        <sz val="11"/>
        <color indexed="8"/>
        <rFont val="Calibri"/>
        <family val="2"/>
      </rPr>
      <t>adolescentes de 11 a 18 años</t>
    </r>
  </si>
  <si>
    <r>
      <t>Total consultas de primera vez y de control en odontología en</t>
    </r>
    <r>
      <rPr>
        <b/>
        <sz val="11"/>
        <color indexed="8"/>
        <rFont val="Calibri"/>
        <family val="2"/>
      </rPr>
      <t xml:space="preserve"> adolescentes de 11 a 18 años</t>
    </r>
  </si>
  <si>
    <t># Madres encuestadas que responden SI a la pregunta 22 de la encuesta post parto y crecimiento y desarrollo</t>
  </si>
  <si>
    <r>
      <rPr>
        <b/>
        <sz val="11"/>
        <color indexed="8"/>
        <rFont val="Calibri"/>
        <family val="2"/>
      </rPr>
      <t>2.1</t>
    </r>
    <r>
      <rPr>
        <sz val="11"/>
        <color theme="1"/>
        <rFont val="Calibri"/>
        <family val="2"/>
      </rPr>
      <t xml:space="preserve"> Institución con</t>
    </r>
    <r>
      <rPr>
        <b/>
        <sz val="11"/>
        <color indexed="8"/>
        <rFont val="Calibri"/>
        <family val="2"/>
      </rPr>
      <t xml:space="preserve"> plan de capacitación en los 5 programas establecidos en el criterio global  </t>
    </r>
    <r>
      <rPr>
        <sz val="11"/>
        <color theme="1"/>
        <rFont val="Calibri"/>
        <family val="2"/>
      </rPr>
      <t>según población objetivo: Inducción, Información, Educación a usuarias y línea amiga, Capacitación teórico – práctico y Actualización  con los contenidos mínimos de las Estrategias IAMII - AIEPI que garantice la capacitacitación/actualización permanente del personal y es tenido en cuenta como prioridad en el PAMEC</t>
    </r>
  </si>
  <si>
    <r>
      <rPr>
        <b/>
        <sz val="11"/>
        <color indexed="8"/>
        <rFont val="Calibri"/>
        <family val="2"/>
      </rPr>
      <t>2.2</t>
    </r>
    <r>
      <rPr>
        <sz val="11"/>
        <color theme="1"/>
        <rFont val="Calibri"/>
        <family val="2"/>
      </rPr>
      <t xml:space="preserve"> % de personal administrativo y asistencial que atiende población materno-infantil de la Institución con </t>
    </r>
    <r>
      <rPr>
        <b/>
        <sz val="11"/>
        <color indexed="8"/>
        <rFont val="Calibri"/>
        <family val="2"/>
      </rPr>
      <t>inducción periódica en Estrategias IAMII – AIEPI.</t>
    </r>
  </si>
  <si>
    <r>
      <rPr>
        <b/>
        <sz val="11"/>
        <color indexed="8"/>
        <rFont val="Calibri"/>
        <family val="2"/>
      </rPr>
      <t>2,4</t>
    </r>
    <r>
      <rPr>
        <sz val="11"/>
        <color theme="1"/>
        <rFont val="Calibri"/>
        <family val="2"/>
      </rPr>
      <t xml:space="preserve"> Específicamente el personal que brinda atención asistencial en las áreas en donde se atienden las mujeres, las madres las niñas y los niños ¿ha recibido </t>
    </r>
    <r>
      <rPr>
        <b/>
        <sz val="11"/>
        <color indexed="8"/>
        <rFont val="Calibri"/>
        <family val="2"/>
      </rPr>
      <t>entrenamiento práctico, incluidas las técnicas de consejería,</t>
    </r>
    <r>
      <rPr>
        <sz val="11"/>
        <color theme="1"/>
        <rFont val="Calibri"/>
        <family val="2"/>
      </rPr>
      <t xml:space="preserve"> para ofrecer ayuda efectiva en lactancia materna (técnicas de amamantamiento, valoración oral motora, extracción manual, almacenamiento, conservación y ofrecimiento de leche materna, entre otros)?</t>
    </r>
  </si>
  <si>
    <r>
      <rPr>
        <b/>
        <sz val="11"/>
        <color indexed="8"/>
        <rFont val="Calibri"/>
        <family val="2"/>
      </rPr>
      <t>2.5</t>
    </r>
    <r>
      <rPr>
        <sz val="11"/>
        <color theme="1"/>
        <rFont val="Calibri"/>
        <family val="2"/>
      </rPr>
      <t xml:space="preserve">  % de personal administrativo de la institución con </t>
    </r>
    <r>
      <rPr>
        <b/>
        <sz val="11"/>
        <color indexed="8"/>
        <rFont val="Calibri"/>
        <family val="2"/>
      </rPr>
      <t>información del funcionamiento de la estrategia IAMII – AIEPI.</t>
    </r>
  </si>
  <si>
    <r>
      <rPr>
        <b/>
        <sz val="11"/>
        <color indexed="8"/>
        <rFont val="Calibri"/>
        <family val="2"/>
      </rPr>
      <t>2,6</t>
    </r>
    <r>
      <rPr>
        <sz val="11"/>
        <color theme="1"/>
        <rFont val="Calibri"/>
        <family val="2"/>
      </rPr>
      <t xml:space="preserve"> % de profesionales que ingresan a la Institución que recibieron en el </t>
    </r>
    <r>
      <rPr>
        <b/>
        <sz val="11"/>
        <color indexed="8"/>
        <rFont val="Calibri"/>
        <family val="2"/>
      </rPr>
      <t>empalme de su cargo</t>
    </r>
    <r>
      <rPr>
        <sz val="11"/>
        <color theme="1"/>
        <rFont val="Calibri"/>
        <family val="2"/>
      </rPr>
      <t xml:space="preserve"> la documentación, archivos y materiales de las estrategias IAMII – AIEPI según ley 951 de 2.05, resolución 5674 de 2.005 y ley 734 del Código Único disciplinario.</t>
    </r>
  </si>
  <si>
    <r>
      <rPr>
        <b/>
        <sz val="11"/>
        <color indexed="8"/>
        <rFont val="Calibri"/>
        <family val="2"/>
      </rPr>
      <t>2.7</t>
    </r>
    <r>
      <rPr>
        <sz val="11"/>
        <color theme="1"/>
        <rFont val="Calibri"/>
        <family val="2"/>
      </rPr>
      <t xml:space="preserve"> El plan de capacitación tiene descrito el mecanismo a través del cual la institución se asegura que </t>
    </r>
    <r>
      <rPr>
        <b/>
        <sz val="11"/>
        <color indexed="8"/>
        <rFont val="Calibri"/>
        <family val="2"/>
      </rPr>
      <t>más del 80% de los funcionarios/as ha recibido capacitación en la implementación y sostenibilidad de la IAMII</t>
    </r>
  </si>
  <si>
    <r>
      <rPr>
        <b/>
        <sz val="11"/>
        <color indexed="8"/>
        <rFont val="Calibri"/>
        <family val="2"/>
      </rPr>
      <t>2.8</t>
    </r>
    <r>
      <rPr>
        <sz val="11"/>
        <color theme="1"/>
        <rFont val="Calibri"/>
        <family val="2"/>
      </rPr>
      <t xml:space="preserve"> % de miembros de grupo de apoyo institucional y comunitario que conforman la </t>
    </r>
    <r>
      <rPr>
        <b/>
        <sz val="11"/>
        <color indexed="8"/>
        <rFont val="Calibri"/>
        <family val="2"/>
      </rPr>
      <t>línea amiga de la Institución que han sido capacitados y actualizado en los temas de IAMII – AIEPI.</t>
    </r>
  </si>
  <si>
    <r>
      <rPr>
        <b/>
        <sz val="11"/>
        <color indexed="8"/>
        <rFont val="Calibri"/>
        <family val="2"/>
      </rPr>
      <t>2.9</t>
    </r>
    <r>
      <rPr>
        <sz val="11"/>
        <color theme="1"/>
        <rFont val="Calibri"/>
        <family val="2"/>
      </rPr>
      <t xml:space="preserve"> La institución cuenta con </t>
    </r>
    <r>
      <rPr>
        <b/>
        <sz val="11"/>
        <color indexed="8"/>
        <rFont val="Calibri"/>
        <family val="2"/>
      </rPr>
      <t>estrategias de educación (aplicando tecnicas de consejería)</t>
    </r>
    <r>
      <rPr>
        <sz val="11"/>
        <color theme="1"/>
        <rFont val="Calibri"/>
        <family val="2"/>
      </rPr>
      <t xml:space="preserve"> y mecanismos verificables para evaluar la apropiación del conocimiento en salud y nutrición materna e infantil con su equipo de trabajo, las y los usuarios, familias y comunidad en general</t>
    </r>
  </si>
  <si>
    <t>Mecanismos verificables de apoyo especial a población vulnerable</t>
  </si>
  <si>
    <t>Mecanismos verificables de coordinación con el ente de salud correspondiente
RIA Adaptada PYM y Alteraciones Nutricionales</t>
  </si>
  <si>
    <t># Madres encuestadas que responden SI a la pregunta 28 de la encuesta post parto y crecimiento y desarrollo</t>
  </si>
  <si>
    <r>
      <t xml:space="preserve">Encuestas del Servicio Postparto C y D - Consolidado y </t>
    </r>
    <r>
      <rPr>
        <b/>
        <sz val="11"/>
        <color indexed="40"/>
        <rFont val="Calibri"/>
        <family val="2"/>
      </rPr>
      <t>Pregunta 28</t>
    </r>
  </si>
  <si>
    <t># Madres encuestadas que responden SI a la pregunta 29 de la encuesta post parto y crecimiento y desarrollo</t>
  </si>
  <si>
    <r>
      <t xml:space="preserve">Encuestas del Servicio Postparto C y D - Consolidado y </t>
    </r>
    <r>
      <rPr>
        <b/>
        <sz val="11"/>
        <color indexed="40"/>
        <rFont val="Calibri"/>
        <family val="2"/>
      </rPr>
      <t>Pregunta 29</t>
    </r>
  </si>
  <si>
    <t xml:space="preserve"># Madres, padres o cuidadores encuestados que recibieron educación en la post consulta de AIEPI </t>
  </si>
  <si>
    <t>Auditoría de HC Aiepi - Seguimiento a Planes de Mejora</t>
  </si>
  <si>
    <r>
      <rPr>
        <b/>
        <sz val="11"/>
        <color indexed="8"/>
        <rFont val="Calibri"/>
        <family val="2"/>
      </rPr>
      <t xml:space="preserve">8,4 </t>
    </r>
    <r>
      <rPr>
        <sz val="11"/>
        <color theme="1"/>
        <rFont val="Calibri"/>
        <family val="2"/>
      </rPr>
      <t xml:space="preserve">La institución cuenta con un </t>
    </r>
    <r>
      <rPr>
        <b/>
        <sz val="11"/>
        <color indexed="8"/>
        <rFont val="Calibri"/>
        <family val="2"/>
      </rPr>
      <t>mecanismo establecido</t>
    </r>
    <r>
      <rPr>
        <sz val="11"/>
        <color theme="1"/>
        <rFont val="Calibri"/>
        <family val="2"/>
      </rPr>
      <t xml:space="preserve"> de coordinación con el ente de salud correspondiente, las
aseguradoras y su red, que permita a las niñas y niños, con
alteraciones en su estado nutricional (malnutrición, anemia) recibir intervención integral oportuna hasta lograr su recuperación  </t>
    </r>
  </si>
  <si>
    <r>
      <rPr>
        <b/>
        <sz val="11"/>
        <color indexed="8"/>
        <rFont val="Calibri"/>
        <family val="2"/>
      </rPr>
      <t xml:space="preserve">8.5 </t>
    </r>
    <r>
      <rPr>
        <sz val="11"/>
        <color theme="1"/>
        <rFont val="Calibri"/>
        <family val="2"/>
      </rPr>
      <t>La institución cuenta con un</t>
    </r>
    <r>
      <rPr>
        <b/>
        <sz val="11"/>
        <color indexed="8"/>
        <rFont val="Calibri"/>
        <family val="2"/>
      </rPr>
      <t xml:space="preserve"> mecanismo establecido</t>
    </r>
    <r>
      <rPr>
        <sz val="11"/>
        <color theme="1"/>
        <rFont val="Calibri"/>
        <family val="2"/>
      </rPr>
      <t xml:space="preserve"> de
coordinación con el ente de salud correspondiente, las
aseguradoras y su red, que permita a las niñas y niños,
</t>
    </r>
    <r>
      <rPr>
        <b/>
        <sz val="11"/>
        <color indexed="8"/>
        <rFont val="Calibri"/>
        <family val="2"/>
      </rPr>
      <t>víctimas o en riesgo de maltrato,</t>
    </r>
    <r>
      <rPr>
        <sz val="11"/>
        <color theme="1"/>
        <rFont val="Calibri"/>
        <family val="2"/>
      </rPr>
      <t xml:space="preserve"> recibir atención integral
oportuna  </t>
    </r>
  </si>
  <si>
    <r>
      <rPr>
        <b/>
        <sz val="11"/>
        <color indexed="8"/>
        <rFont val="Calibri"/>
        <family val="2"/>
      </rPr>
      <t>8,6</t>
    </r>
    <r>
      <rPr>
        <sz val="11"/>
        <color theme="1"/>
        <rFont val="Calibri"/>
        <family val="2"/>
      </rPr>
      <t xml:space="preserve"> % de historias clínicas de controles, consultas y
hospitalización de niños y niñas menores de seis años con </t>
    </r>
    <r>
      <rPr>
        <b/>
        <sz val="11"/>
        <color indexed="8"/>
        <rFont val="Calibri"/>
        <family val="2"/>
      </rPr>
      <t xml:space="preserve">seguimiento dinámico y sistemático </t>
    </r>
    <r>
      <rPr>
        <sz val="11"/>
        <color theme="1"/>
        <rFont val="Calibri"/>
        <family val="2"/>
      </rPr>
      <t>del crecimiento y desarrollo según los estándares adoptados por el país y el marco de la política de primera infancia</t>
    </r>
  </si>
  <si>
    <r>
      <t xml:space="preserve">8,8 </t>
    </r>
    <r>
      <rPr>
        <sz val="11"/>
        <color theme="1"/>
        <rFont val="Calibri"/>
        <family val="2"/>
      </rPr>
      <t xml:space="preserve">% de usuarios de la institución que portan el carné infantil debidamente diligenciado completamente de acuerdo a la edad de los niños y las niñas </t>
    </r>
  </si>
  <si>
    <r>
      <rPr>
        <b/>
        <sz val="11"/>
        <color indexed="8"/>
        <rFont val="Calibri"/>
        <family val="2"/>
      </rPr>
      <t>8.10</t>
    </r>
    <r>
      <rPr>
        <sz val="11"/>
        <color theme="1"/>
        <rFont val="Calibri"/>
        <family val="2"/>
      </rPr>
      <t xml:space="preserve"> % de niños y niñas menores de 6 años usuarios de la institución que reciben antiparasitarios dos veces al año bajo el esquema de la estrategia AIEPI</t>
    </r>
  </si>
  <si>
    <t># Madres encuestadas que responden SI a la pregunta 30 de la encuesta post parto y crecimiento y desarrollo</t>
  </si>
  <si>
    <r>
      <t xml:space="preserve">Encuestas del Servicio Postparto C y D - Consolidado y </t>
    </r>
    <r>
      <rPr>
        <b/>
        <sz val="11"/>
        <color indexed="40"/>
        <rFont val="Calibri"/>
        <family val="2"/>
      </rPr>
      <t>Pregunta 30</t>
    </r>
  </si>
  <si>
    <t>Documento Planeación de AIEPI adaptado a la institución según lineamientos</t>
  </si>
  <si>
    <t>Plan de Capacitación - Programa Capacitación Teórico Práctica 
Auditoría de HC - Seguimiento a Planes de Mejora</t>
  </si>
  <si>
    <t>Auditoría de HC - Seguimiento a Planes de Mejora</t>
  </si>
  <si>
    <r>
      <rPr>
        <b/>
        <sz val="11"/>
        <color indexed="8"/>
        <rFont val="Calibri"/>
        <family val="2"/>
      </rPr>
      <t>8,3</t>
    </r>
    <r>
      <rPr>
        <sz val="11"/>
        <color theme="1"/>
        <rFont val="Calibri"/>
        <family val="2"/>
      </rPr>
      <t xml:space="preserve"> % de niños y niñas usuarios de la institución con adherencia al programa  de crecimiento y desarrollo institucional de acuerdo al grupo de edad</t>
    </r>
  </si>
  <si>
    <t># Niños y niñas que cumplen con el número de controles definidos por grupo de edad (Menores de 1 año, de 1año, de 2 a 7 años y de 8 a 9)</t>
  </si>
  <si>
    <t xml:space="preserve">Total de niños y niñas menores de 10 años usuarios de la institución (población beneficiaria) </t>
  </si>
  <si>
    <t>Reportes Administrativos - Certificado de Habilitación</t>
  </si>
  <si>
    <t>Reportes Administrativos del Programa PAI</t>
  </si>
  <si>
    <t xml:space="preserve">Total de niños y niñas con Desnutrición Aguda Moderada/Severa, Marsmo y Kwashiorkor usuarios de la institución en el periodo evaluado </t>
  </si>
  <si>
    <r>
      <t xml:space="preserve">8.30 </t>
    </r>
    <r>
      <rPr>
        <sz val="11"/>
        <color theme="1"/>
        <rFont val="Calibri"/>
        <family val="2"/>
      </rPr>
      <t xml:space="preserve">% de niños y niñas con bajo </t>
    </r>
    <r>
      <rPr>
        <b/>
        <sz val="11"/>
        <color indexed="8"/>
        <rFont val="Calibri"/>
        <family val="2"/>
      </rPr>
      <t>peso al nacer a término</t>
    </r>
    <r>
      <rPr>
        <sz val="11"/>
        <color theme="1"/>
        <rFont val="Calibri"/>
        <family val="2"/>
      </rPr>
      <t xml:space="preserve"> usuarios de la institución notificados al SIVIGILA (Evento 110)</t>
    </r>
  </si>
  <si>
    <t>SIVIGILA Institucional</t>
  </si>
  <si>
    <t>Documentos Administrativos (procesos, procedimientos, protocolos) Estrategia Canguro 
Auditoría de HC Clínicas - Seguimiento a Planes de Mejora</t>
  </si>
  <si>
    <t>Historias Clínicas</t>
  </si>
  <si>
    <t>Reporte Mensual Plataforma SISVAN WEB</t>
  </si>
  <si>
    <r>
      <rPr>
        <b/>
        <sz val="11"/>
        <color indexed="8"/>
        <rFont val="Calibri"/>
        <family val="2"/>
      </rPr>
      <t>8.32</t>
    </r>
    <r>
      <rPr>
        <sz val="11"/>
        <color theme="1"/>
        <rFont val="Calibri"/>
        <family val="2"/>
      </rPr>
      <t xml:space="preserve"> Institución con implementación de los </t>
    </r>
    <r>
      <rPr>
        <b/>
        <sz val="11"/>
        <color indexed="8"/>
        <rFont val="Calibri"/>
        <family val="2"/>
      </rPr>
      <t>Patrones de Crecimiento y Desarrollo según OMS</t>
    </r>
    <r>
      <rPr>
        <sz val="11"/>
        <color theme="1"/>
        <rFont val="Calibri"/>
        <family val="2"/>
      </rPr>
      <t xml:space="preserve"> para usuarios de la institución menores de 18 años de acuerdo a normatividad vigente.</t>
    </r>
  </si>
  <si>
    <r>
      <rPr>
        <b/>
        <sz val="11"/>
        <color indexed="8"/>
        <rFont val="Calibri"/>
        <family val="2"/>
      </rPr>
      <t>8.33</t>
    </r>
    <r>
      <rPr>
        <sz val="11"/>
        <color theme="1"/>
        <rFont val="Calibri"/>
        <family val="2"/>
      </rPr>
      <t xml:space="preserve"> Institución con</t>
    </r>
    <r>
      <rPr>
        <b/>
        <sz val="11"/>
        <color indexed="8"/>
        <rFont val="Calibri"/>
        <family val="2"/>
      </rPr>
      <t xml:space="preserve"> reporte mensual del informe SISVAN</t>
    </r>
    <r>
      <rPr>
        <sz val="11"/>
        <color theme="1"/>
        <rFont val="Calibri"/>
        <family val="2"/>
      </rPr>
      <t xml:space="preserve"> según lineamientos establecidos por el IDSN</t>
    </r>
  </si>
  <si>
    <r>
      <rPr>
        <b/>
        <sz val="11"/>
        <color indexed="8"/>
        <rFont val="Calibri"/>
        <family val="2"/>
      </rPr>
      <t>8,35</t>
    </r>
    <r>
      <rPr>
        <sz val="11"/>
        <color theme="1"/>
        <rFont val="Calibri"/>
        <family val="2"/>
      </rPr>
      <t xml:space="preserve"> Institución con COVE operando para análisis de morbi-mortalidad infantil </t>
    </r>
  </si>
  <si>
    <r>
      <t xml:space="preserve">8.31 </t>
    </r>
    <r>
      <rPr>
        <sz val="11"/>
        <color theme="1"/>
        <rFont val="Calibri"/>
        <family val="2"/>
      </rPr>
      <t>% de niños y niñas con</t>
    </r>
    <r>
      <rPr>
        <b/>
        <sz val="11"/>
        <color indexed="8"/>
        <rFont val="Calibri"/>
        <family val="2"/>
      </rPr>
      <t xml:space="preserve"> Desnutrición Aguda Moderada/Severa, Marsmo y Kwashiorkor</t>
    </r>
    <r>
      <rPr>
        <sz val="11"/>
        <color theme="1"/>
        <rFont val="Calibri"/>
        <family val="2"/>
      </rPr>
      <t xml:space="preserve"> usuarios de la institución notificados al SIVIGILA (Evento 113) y con canalización a las EAPB de acuerdo a la RIA de Alteraciones del Estado Nutricional </t>
    </r>
  </si>
  <si>
    <t># Niños y niñas notificados al SIVIGILA y Activación de la RIA de Alteraciones del Estado Nutricional</t>
  </si>
  <si>
    <t>Plataforma Estratégica Institucional - Mapa de Procesos</t>
  </si>
  <si>
    <t># de personal de la institución que está capacitado en Derechos Humanos y los ponde en práctica</t>
  </si>
  <si>
    <t>Total de personal asistencial y administrativo de la institución en el período evaluado</t>
  </si>
  <si>
    <t>Plan de Capacitación - Programa de Información y de Capacitación teórico práctica</t>
  </si>
  <si>
    <t># de madres encuestadas que califican como excelente o buena la atención en la institución</t>
  </si>
  <si>
    <t># Mujeres víctimas de violencia con intervención o plan de acción para atención preferencial y oportuna</t>
  </si>
  <si>
    <t>Seguimiento al reporte de casos de violencia - Protocol de atención a víctimas de violencia</t>
  </si>
  <si>
    <r>
      <rPr>
        <b/>
        <sz val="11"/>
        <color indexed="8"/>
        <rFont val="Calibri"/>
        <family val="2"/>
      </rPr>
      <t xml:space="preserve">9.1 </t>
    </r>
    <r>
      <rPr>
        <sz val="11"/>
        <color theme="1"/>
        <rFont val="Calibri"/>
        <family val="2"/>
      </rPr>
      <t xml:space="preserve">% de personal de salud que recibe </t>
    </r>
    <r>
      <rPr>
        <b/>
        <sz val="11"/>
        <color indexed="8"/>
        <rFont val="Calibri"/>
        <family val="2"/>
      </rPr>
      <t>capacitación en los
principios básicos de derechos humanos</t>
    </r>
    <r>
      <rPr>
        <sz val="11"/>
        <color theme="1"/>
        <rFont val="Calibri"/>
        <family val="2"/>
      </rPr>
      <t>, y los aplica en
forma práctica durante la prestación de la atención</t>
    </r>
  </si>
  <si>
    <t>Total de madres a las que se les aplicó las encuestas de IAMII en todos los servicios de la institución en el periodo evaluado</t>
  </si>
  <si>
    <t># de personal de la institución que está capacitado en Protocolos de Violencia</t>
  </si>
  <si>
    <r>
      <rPr>
        <b/>
        <sz val="11"/>
        <color indexed="8"/>
        <rFont val="Calibri"/>
        <family val="2"/>
      </rPr>
      <t>9,4</t>
    </r>
    <r>
      <rPr>
        <sz val="11"/>
        <color theme="1"/>
        <rFont val="Calibri"/>
        <family val="2"/>
      </rPr>
      <t xml:space="preserve"> % de </t>
    </r>
    <r>
      <rPr>
        <b/>
        <sz val="11"/>
        <color indexed="8"/>
        <rFont val="Calibri"/>
        <family val="2"/>
      </rPr>
      <t>mujeres víctimas</t>
    </r>
    <r>
      <rPr>
        <sz val="11"/>
        <color theme="1"/>
        <rFont val="Calibri"/>
        <family val="2"/>
      </rPr>
      <t xml:space="preserve"> de violencia usuarias de la institución con intervención o plan de acción para ofrecer </t>
    </r>
    <r>
      <rPr>
        <b/>
        <sz val="11"/>
        <color indexed="8"/>
        <rFont val="Calibri"/>
        <family val="2"/>
      </rPr>
      <t xml:space="preserve">atención preferencial y oportuna.  </t>
    </r>
    <r>
      <rPr>
        <sz val="11"/>
        <color theme="1"/>
        <rFont val="Calibri"/>
        <family val="2"/>
      </rPr>
      <t xml:space="preserve"> </t>
    </r>
  </si>
  <si>
    <r>
      <rPr>
        <b/>
        <sz val="11"/>
        <color indexed="8"/>
        <rFont val="Calibri"/>
        <family val="2"/>
      </rPr>
      <t>9,5</t>
    </r>
    <r>
      <rPr>
        <sz val="11"/>
        <color theme="1"/>
        <rFont val="Calibri"/>
        <family val="2"/>
      </rPr>
      <t xml:space="preserve"> La insitución de salud cuenta con mecanismos de  </t>
    </r>
    <r>
      <rPr>
        <b/>
        <sz val="11"/>
        <color indexed="8"/>
        <rFont val="Calibri"/>
        <family val="2"/>
      </rPr>
      <t xml:space="preserve">atención especial </t>
    </r>
    <r>
      <rPr>
        <sz val="11"/>
        <color theme="1"/>
        <rFont val="Calibri"/>
        <family val="2"/>
      </rPr>
      <t>a las mujeres que presentan algún tipo de discapacidad sea física, cognitiva o sensorial para asegurar la no discriminación y el disfrute de sus derechos sexuales y
reproductivos</t>
    </r>
  </si>
  <si>
    <t># de personal que porta el carné institucional</t>
  </si>
  <si>
    <t>Observación directa - 
Base de datos institucional</t>
  </si>
  <si>
    <r>
      <rPr>
        <b/>
        <sz val="11"/>
        <color indexed="8"/>
        <rFont val="Calibri"/>
        <family val="2"/>
      </rPr>
      <t>9,6</t>
    </r>
    <r>
      <rPr>
        <sz val="11"/>
        <color theme="1"/>
        <rFont val="Calibri"/>
        <family val="2"/>
      </rPr>
      <t xml:space="preserve"> % personal de la institución que </t>
    </r>
    <r>
      <rPr>
        <b/>
        <sz val="11"/>
        <color indexed="8"/>
        <rFont val="Calibri"/>
        <family val="2"/>
      </rPr>
      <t xml:space="preserve">porta su carné </t>
    </r>
    <r>
      <rPr>
        <sz val="11"/>
        <color theme="1"/>
        <rFont val="Calibri"/>
        <family val="2"/>
      </rPr>
      <t>de identificación institucional</t>
    </r>
  </si>
  <si>
    <t>REPSS Vigente</t>
  </si>
  <si>
    <t xml:space="preserve">Certificado de Habilitación - Seguimiento a PAMEC </t>
  </si>
  <si>
    <t>TOTAL PASO 7</t>
  </si>
  <si>
    <t xml:space="preserve">TOTAL PASO 8 </t>
  </si>
  <si>
    <t xml:space="preserve">TOTAL PASO  8 </t>
  </si>
  <si>
    <t>PASO 8.</t>
  </si>
  <si>
    <t>TOTAL PASO 9</t>
  </si>
  <si>
    <r>
      <rPr>
        <b/>
        <sz val="11"/>
        <color indexed="8"/>
        <rFont val="Calibri"/>
        <family val="2"/>
      </rPr>
      <t>2.10</t>
    </r>
    <r>
      <rPr>
        <sz val="11"/>
        <color theme="1"/>
        <rFont val="Calibri"/>
        <family val="2"/>
      </rPr>
      <t xml:space="preserve"> Institución con </t>
    </r>
    <r>
      <rPr>
        <b/>
        <sz val="11"/>
        <color indexed="8"/>
        <rFont val="Calibri"/>
        <family val="2"/>
      </rPr>
      <t>dotación de equipos audiovisuales y material educativo en temáticas  Materno infantiles</t>
    </r>
    <r>
      <rPr>
        <sz val="11"/>
        <color theme="1"/>
        <rFont val="Calibri"/>
        <family val="2"/>
      </rPr>
      <t xml:space="preserve"> que no hace alusión a ninguna empresa y que permitan el desarrollo adecuado de acciones de información, educación y comunicación en salud de acuerdo a la normatividad vigente (rotafolios, afiches, modelos de bebés, de glándulas mamarias, de tazas, curvas de crecimiento, tallímetros, hojas de prescripción médica entre otros)</t>
    </r>
  </si>
  <si>
    <t>Observación directa interaccción con los usuarios</t>
  </si>
  <si>
    <r>
      <rPr>
        <b/>
        <sz val="11"/>
        <color indexed="8"/>
        <rFont val="Calibri"/>
        <family val="2"/>
      </rPr>
      <t>9,3</t>
    </r>
    <r>
      <rPr>
        <sz val="11"/>
        <color theme="1"/>
        <rFont val="Calibri"/>
        <family val="2"/>
      </rPr>
      <t xml:space="preserve"> % de personal de salud que conoce los </t>
    </r>
    <r>
      <rPr>
        <b/>
        <sz val="11"/>
        <color indexed="8"/>
        <rFont val="Calibri"/>
        <family val="2"/>
      </rPr>
      <t xml:space="preserve">mecanismos de atención a las mujeres víctimas de violencia </t>
    </r>
    <r>
      <rPr>
        <sz val="11"/>
        <color theme="1"/>
        <rFont val="Calibri"/>
        <family val="2"/>
      </rPr>
      <t>y les da atención
preferencial poniéndolas en contacto inmediato con el
personal responsable de dicho procedimiento?</t>
    </r>
  </si>
  <si>
    <r>
      <rPr>
        <b/>
        <sz val="11"/>
        <color indexed="8"/>
        <rFont val="Calibri"/>
        <family val="2"/>
      </rPr>
      <t>9,7</t>
    </r>
    <r>
      <rPr>
        <sz val="11"/>
        <color theme="1"/>
        <rFont val="Calibri"/>
        <family val="2"/>
      </rPr>
      <t xml:space="preserve"> Institución con </t>
    </r>
    <r>
      <rPr>
        <b/>
        <sz val="11"/>
        <color indexed="8"/>
        <rFont val="Calibri"/>
        <family val="2"/>
      </rPr>
      <t>registro especial de Prestadores de Servicios de Salud</t>
    </r>
    <r>
      <rPr>
        <sz val="11"/>
        <color theme="1"/>
        <rFont val="Calibri"/>
        <family val="2"/>
      </rPr>
      <t xml:space="preserve"> vigente.</t>
    </r>
  </si>
  <si>
    <r>
      <rPr>
        <b/>
        <sz val="11"/>
        <color indexed="8"/>
        <rFont val="Calibri"/>
        <family val="2"/>
      </rPr>
      <t>9,8</t>
    </r>
    <r>
      <rPr>
        <sz val="11"/>
        <color theme="1"/>
        <rFont val="Calibri"/>
        <family val="2"/>
      </rPr>
      <t xml:space="preserve"> Institución con verificación de las </t>
    </r>
    <r>
      <rPr>
        <b/>
        <sz val="11"/>
        <color indexed="8"/>
        <rFont val="Calibri"/>
        <family val="2"/>
      </rPr>
      <t>condiciones de habilitación y PAMEC vigente</t>
    </r>
    <r>
      <rPr>
        <sz val="11"/>
        <color theme="1"/>
        <rFont val="Calibri"/>
        <family val="2"/>
      </rPr>
      <t xml:space="preserve"> y con certificación del último año de la dependencia correspondiente.</t>
    </r>
  </si>
  <si>
    <t>Servicio Amigable para el adolescente - Consulta Diferencial</t>
  </si>
  <si>
    <r>
      <rPr>
        <b/>
        <sz val="11"/>
        <rFont val="Calibri"/>
        <family val="2"/>
      </rPr>
      <t xml:space="preserve">9.2  </t>
    </r>
    <r>
      <rPr>
        <sz val="11"/>
        <rFont val="Calibri"/>
        <family val="2"/>
      </rPr>
      <t xml:space="preserve">% de madres que refieren que la institución cuenta con condiciones físicas adecuadas y que el personal de salud tiene una </t>
    </r>
    <r>
      <rPr>
        <b/>
        <sz val="11"/>
        <rFont val="Calibri"/>
        <family val="2"/>
      </rPr>
      <t>actitud positiva</t>
    </r>
    <r>
      <rPr>
        <sz val="11"/>
        <rFont val="Calibri"/>
        <family val="2"/>
      </rPr>
      <t xml:space="preserve"> para escuchar las preguntas, utiliza </t>
    </r>
    <r>
      <rPr>
        <b/>
        <sz val="11"/>
        <rFont val="Calibri"/>
        <family val="2"/>
      </rPr>
      <t>lenguaje respetuoso, percibe las necesidades de madres e
hijos/as, y les brinda información clara, veraz y objetiva</t>
    </r>
    <r>
      <rPr>
        <sz val="11"/>
        <rFont val="Calibri"/>
        <family val="2"/>
      </rPr>
      <t xml:space="preserve">
para facilitarles la toma de decisiones</t>
    </r>
  </si>
  <si>
    <t>Consolidado de Encuestas IAMII a usuarios detodos servicios en el componente "Calificación de la atención"</t>
  </si>
  <si>
    <r>
      <t xml:space="preserve"># Usuarias, niños, niñas y adolescentes con referencia </t>
    </r>
    <r>
      <rPr>
        <sz val="11"/>
        <rFont val="Calibri"/>
        <family val="2"/>
      </rPr>
      <t>efectiva seg</t>
    </r>
    <r>
      <rPr>
        <sz val="11"/>
        <color theme="1"/>
        <rFont val="Calibri"/>
        <family val="2"/>
      </rPr>
      <t>ún norma</t>
    </r>
  </si>
  <si>
    <t>Total Usuarias, niños, niñas y adolescentes que requieren referencia según la norma en el periodo evaluado</t>
  </si>
  <si>
    <t>Total mujeres víctimas de violencia usuarias en el periodo evaluado</t>
  </si>
  <si>
    <r>
      <t xml:space="preserve"># Usuarias, niños, niñas y adolescentes con contareferencia </t>
    </r>
    <r>
      <rPr>
        <sz val="11"/>
        <rFont val="Calibri"/>
        <family val="2"/>
      </rPr>
      <t>efectiva seg</t>
    </r>
    <r>
      <rPr>
        <sz val="11"/>
        <color theme="1"/>
        <rFont val="Calibri"/>
        <family val="2"/>
      </rPr>
      <t>ún norma</t>
    </r>
  </si>
  <si>
    <t>Total Usuarias, niños, niñas y adolescentes con referencia según la norma en el periodo evaluado</t>
  </si>
  <si>
    <t>Informe de Gestión Gerencial
Reporte Oficial IDSN</t>
  </si>
  <si>
    <t>Reporte de información Res. 2193</t>
  </si>
  <si>
    <t>Reporte de información Circular 047</t>
  </si>
  <si>
    <t>Reporte de información Resolución 4505</t>
  </si>
  <si>
    <t>Informe PQREF Institucional - Actas de Comité IAMII</t>
  </si>
  <si>
    <t>Puntaje del Paso 4</t>
  </si>
  <si>
    <r>
      <rPr>
        <b/>
        <sz val="11"/>
        <color indexed="8"/>
        <rFont val="Calibri"/>
        <family val="2"/>
      </rPr>
      <t>5.1</t>
    </r>
    <r>
      <rPr>
        <sz val="11"/>
        <color theme="1"/>
        <rFont val="Calibri"/>
        <family val="2"/>
      </rPr>
      <t xml:space="preserve"> La insitución cuenta con herramientas educativas que permita a las madres usuarias de la institución comprender contenidos clave sobre promoción de la salud y nutrición relacionados con el puerperio de acuerdo al criterio global apoyados en material IEC</t>
    </r>
  </si>
  <si>
    <t>5.5 % de madres usuarias en puerperio que identifican si sus hijos o hijas están realizando una succión efectiva y por qué ésta es importante para la producción de la leche materna?</t>
  </si>
  <si>
    <r>
      <t xml:space="preserve">Marque 4 si la institución atiende población pediátrica. Aplicarán sólo los ítems </t>
    </r>
    <r>
      <rPr>
        <b/>
        <sz val="11"/>
        <rFont val="Calibri"/>
        <family val="2"/>
      </rPr>
      <t>5,1, 5,2, 5,5, 5,7, 5,8, 5,11, 5,16, 5,17, 5,18, 5,20, 5,21</t>
    </r>
  </si>
  <si>
    <r>
      <rPr>
        <b/>
        <sz val="11"/>
        <color indexed="8"/>
        <rFont val="Calibri"/>
        <family val="2"/>
      </rPr>
      <t>6,4</t>
    </r>
    <r>
      <rPr>
        <sz val="11"/>
        <color theme="1"/>
        <rFont val="Calibri"/>
        <family val="2"/>
      </rPr>
      <t xml:space="preserve"> % de madres usuarias de la institución  con deteccion de complicaciones en la alimentación del lactatante  y niño pequeño que recibieron consejería por parte del personal de salud</t>
    </r>
  </si>
  <si>
    <r>
      <rPr>
        <b/>
        <sz val="11"/>
        <color indexed="8"/>
        <rFont val="Calibri"/>
        <family val="2"/>
      </rPr>
      <t>6.5</t>
    </r>
    <r>
      <rPr>
        <sz val="11"/>
        <color theme="1"/>
        <rFont val="Calibri"/>
        <family val="2"/>
      </rPr>
      <t xml:space="preserve"> % madres que conocen la importancia de alimentar a
sus bebés sólo con leche materna durante los seis
primeros meses de vida, (180 días) sin ningún otro
alimento ni bebida</t>
    </r>
  </si>
  <si>
    <r>
      <rPr>
        <b/>
        <sz val="11"/>
        <color indexed="8"/>
        <rFont val="Calibri"/>
        <family val="2"/>
      </rPr>
      <t>6.6</t>
    </r>
    <r>
      <rPr>
        <sz val="11"/>
        <color theme="1"/>
        <rFont val="Calibri"/>
        <family val="2"/>
      </rPr>
      <t xml:space="preserve"> % de niños y niñas usuarios de la institución con lactancia materna exclusiva hasta el sexto mes.</t>
    </r>
  </si>
  <si>
    <r>
      <rPr>
        <b/>
        <sz val="11"/>
        <color indexed="8"/>
        <rFont val="Calibri"/>
        <family val="2"/>
      </rPr>
      <t>6.7</t>
    </r>
    <r>
      <rPr>
        <sz val="11"/>
        <color theme="1"/>
        <rFont val="Calibri"/>
        <family val="2"/>
      </rPr>
      <t xml:space="preserve"> % de niños y niñas usuarios de la institución con lactancia materna y alimentación complementaria adecuada acorde a su edad hasta los 24 meses.</t>
    </r>
  </si>
  <si>
    <r>
      <rPr>
        <b/>
        <sz val="11"/>
        <color indexed="8"/>
        <rFont val="Calibri"/>
        <family val="2"/>
      </rPr>
      <t>6.8</t>
    </r>
    <r>
      <rPr>
        <sz val="11"/>
        <color theme="1"/>
        <rFont val="Calibri"/>
        <family val="2"/>
      </rPr>
      <t xml:space="preserve">  % de personal de salud que atiende población materno - infantil de la institución que maneja la técnica de extracción manual de leche materna. </t>
    </r>
  </si>
  <si>
    <r>
      <rPr>
        <b/>
        <sz val="11"/>
        <color indexed="8"/>
        <rFont val="Calibri"/>
        <family val="2"/>
      </rPr>
      <t>6.9</t>
    </r>
    <r>
      <rPr>
        <sz val="11"/>
        <color theme="1"/>
        <rFont val="Calibri"/>
        <family val="2"/>
      </rPr>
      <t xml:space="preserve"> % de madres usuarias de la institución con demostración adecuada de la técnica de amamantamiento y extracción manual de leche materna.</t>
    </r>
  </si>
  <si>
    <r>
      <rPr>
        <b/>
        <sz val="11"/>
        <color indexed="8"/>
        <rFont val="Calibri"/>
        <family val="2"/>
      </rPr>
      <t>6.10</t>
    </r>
    <r>
      <rPr>
        <sz val="11"/>
        <color theme="1"/>
        <rFont val="Calibri"/>
        <family val="2"/>
      </rPr>
      <t xml:space="preserve"> % de madres usuarias de la institución con demostración adecuada en almacenamiento de la leche materna</t>
    </r>
  </si>
  <si>
    <r>
      <rPr>
        <b/>
        <sz val="11"/>
        <color indexed="8"/>
        <rFont val="Calibri"/>
        <family val="2"/>
      </rPr>
      <t>6.11</t>
    </r>
    <r>
      <rPr>
        <sz val="11"/>
        <color theme="1"/>
        <rFont val="Calibri"/>
        <family val="2"/>
      </rPr>
      <t xml:space="preserve"> % de madres usuarias de la institución con demostración adecuada en suministro de la leche materna con cucharita, copa o vasito.</t>
    </r>
  </si>
  <si>
    <r>
      <rPr>
        <b/>
        <sz val="11"/>
        <color indexed="8"/>
        <rFont val="Calibri"/>
        <family val="2"/>
      </rPr>
      <t>6.12</t>
    </r>
    <r>
      <rPr>
        <sz val="11"/>
        <color theme="1"/>
        <rFont val="Calibri"/>
        <family val="2"/>
      </rPr>
      <t xml:space="preserve"> % de madres usuarias de la institución que han sido educadas sobre la importancia de despertar al bebé si duerme más de tres horas en las primeras semanas de vida para ser alimentado</t>
    </r>
  </si>
  <si>
    <r>
      <rPr>
        <b/>
        <sz val="11"/>
        <color indexed="8"/>
        <rFont val="Calibri"/>
        <family val="2"/>
      </rPr>
      <t>6.13</t>
    </r>
    <r>
      <rPr>
        <sz val="11"/>
        <color theme="1"/>
        <rFont val="Calibri"/>
        <family val="2"/>
      </rPr>
      <t xml:space="preserve"> La insitución cuenta con mecanismos para apoyar a las madres usuarias de la institución para mantener la lactancia materna exclusiva en el momento del ingreso al trabajo</t>
    </r>
  </si>
  <si>
    <r>
      <rPr>
        <b/>
        <sz val="11"/>
        <color indexed="8"/>
        <rFont val="Calibri"/>
        <family val="2"/>
      </rPr>
      <t>6.14</t>
    </r>
    <r>
      <rPr>
        <sz val="11"/>
        <color theme="1"/>
        <rFont val="Calibri"/>
        <family val="2"/>
      </rPr>
      <t xml:space="preserve"> % de madres usuarias de la institución que recibieron educación sobre los riesgos y la forma de identificar la malnutrición en la población menor de 2 años</t>
    </r>
  </si>
  <si>
    <r>
      <rPr>
        <b/>
        <sz val="11"/>
        <color indexed="8"/>
        <rFont val="Calibri"/>
        <family val="2"/>
      </rPr>
      <t xml:space="preserve">6.15 </t>
    </r>
    <r>
      <rPr>
        <sz val="11"/>
        <color theme="1"/>
        <rFont val="Calibri"/>
        <family val="2"/>
      </rPr>
      <t>% de mujeres enperiodo de lactancia con asesoría sobre el uso correcto y sistemático del preservativo durante todas sus relaciones sexuales y refiere que se ofreció la entrega de estos por parte de la institución</t>
    </r>
  </si>
  <si>
    <r>
      <rPr>
        <b/>
        <sz val="11"/>
        <color indexed="8"/>
        <rFont val="Calibri"/>
        <family val="2"/>
      </rPr>
      <t>6.16</t>
    </r>
    <r>
      <rPr>
        <sz val="11"/>
        <color theme="1"/>
        <rFont val="Calibri"/>
        <family val="2"/>
      </rPr>
      <t xml:space="preserve"> % de madres usuarias de la institución que conocen las ventajas de amamantar relacionadas con la salud bucal y además las desventajas del uso de chupos y biberones. </t>
    </r>
  </si>
  <si>
    <r>
      <rPr>
        <b/>
        <sz val="11"/>
        <color indexed="8"/>
        <rFont val="Calibri"/>
        <family val="2"/>
      </rPr>
      <t>6,17</t>
    </r>
    <r>
      <rPr>
        <sz val="11"/>
        <color theme="1"/>
        <rFont val="Calibri"/>
        <family val="2"/>
      </rPr>
      <t xml:space="preserve"> %  del personal que atiende en los servicios de salud y
nutrición materna e infantil,  que conoce las razones médicas
aceptables para prescribir alimentos diferentes a la leche
materna</t>
    </r>
  </si>
  <si>
    <r>
      <rPr>
        <b/>
        <sz val="11"/>
        <color indexed="8"/>
        <rFont val="Calibri"/>
        <family val="2"/>
      </rPr>
      <t>6.18</t>
    </r>
    <r>
      <rPr>
        <sz val="11"/>
        <color theme="1"/>
        <rFont val="Calibri"/>
        <family val="2"/>
      </rPr>
      <t xml:space="preserve"> % del personal médico y de enfermería que conoce el manejo de los medicamentos para las madres en lactancia y cómo intervenir médicamente sin desestimularla, en el caso de complicaciones </t>
    </r>
  </si>
  <si>
    <r>
      <rPr>
        <b/>
        <sz val="11"/>
        <color indexed="8"/>
        <rFont val="Calibri"/>
        <family val="2"/>
      </rPr>
      <t>6.19</t>
    </r>
    <r>
      <rPr>
        <sz val="11"/>
        <color theme="1"/>
        <rFont val="Calibri"/>
        <family val="2"/>
      </rPr>
      <t xml:space="preserve"> % de madres que  conocen la forma de iniciar, a partir
de los 6 meses de edad, la alimentación complementaria
adecuada y con lactancia materna hasta los dos años o
más?</t>
    </r>
  </si>
  <si>
    <r>
      <rPr>
        <b/>
        <sz val="11"/>
        <color indexed="8"/>
        <rFont val="Calibri"/>
        <family val="2"/>
      </rPr>
      <t>6,20</t>
    </r>
    <r>
      <rPr>
        <sz val="11"/>
        <color theme="1"/>
        <rFont val="Calibri"/>
        <family val="2"/>
      </rPr>
      <t xml:space="preserve"> % de madres lactantes usuarias de la institución que refieren por lo menos cinco recomendaciones nutricionales de su alimentación</t>
    </r>
  </si>
  <si>
    <r>
      <rPr>
        <b/>
        <sz val="11"/>
        <color indexed="8"/>
        <rFont val="Calibri"/>
        <family val="2"/>
      </rPr>
      <t>6,21</t>
    </r>
    <r>
      <rPr>
        <sz val="11"/>
        <color theme="1"/>
        <rFont val="Calibri"/>
        <family val="2"/>
      </rPr>
      <t xml:space="preserve"> % </t>
    </r>
    <r>
      <rPr>
        <sz val="11"/>
        <rFont val="Calibri"/>
        <family val="2"/>
      </rPr>
      <t>del personal de salud de la institución que conoce el Decreto 1397 de 1992, sus actualizaciones y las normas nacionales que promueven, protegen y apoyan la
lactancia materna (inclyendo equipos de salas de lactancia y/o banco de leche)</t>
    </r>
  </si>
  <si>
    <r>
      <rPr>
        <b/>
        <sz val="11"/>
        <color indexed="8"/>
        <rFont val="Calibri"/>
        <family val="2"/>
      </rPr>
      <t xml:space="preserve">6,22 </t>
    </r>
    <r>
      <rPr>
        <sz val="11"/>
        <color theme="1"/>
        <rFont val="Calibri"/>
        <family val="2"/>
      </rPr>
      <t>% de niños menores de 2 años con prescrición de  fórmulas artificiales o alimentos complementarios sugeridos, se prescriben en la institución con el mismo proceso que se realiza para un medicamento</t>
    </r>
  </si>
  <si>
    <r>
      <rPr>
        <b/>
        <sz val="11"/>
        <color indexed="8"/>
        <rFont val="Calibri"/>
        <family val="2"/>
      </rPr>
      <t>6.23</t>
    </r>
    <r>
      <rPr>
        <sz val="11"/>
        <color theme="1"/>
        <rFont val="Calibri"/>
        <family val="2"/>
      </rPr>
      <t xml:space="preserve"> La institución que no promueve el uso de fórmulas infantiles y no acepta donaciones de alimentos, material educativo, biberones, chupos, obsequios o productos que desestimulen la lactancia materna y publicidad alusiva a fórmulas infantiles. </t>
    </r>
  </si>
  <si>
    <r>
      <t># Madr</t>
    </r>
    <r>
      <rPr>
        <sz val="11"/>
        <rFont val="Calibri"/>
        <family val="2"/>
      </rPr>
      <t xml:space="preserve">es  encuestadas </t>
    </r>
    <r>
      <rPr>
        <sz val="11"/>
        <color theme="1"/>
        <rFont val="Calibri"/>
        <family val="2"/>
      </rPr>
      <t>que responsden SI al apregunta 10</t>
    </r>
  </si>
  <si>
    <r>
      <t xml:space="preserve">Registre los datos que aparecen en el porcentaje de cumplimiento luego de realizar la medición trimestral Celdas E4 a la N4), </t>
    </r>
    <r>
      <rPr>
        <sz val="11"/>
        <color indexed="10"/>
        <rFont val="Calibri"/>
        <family val="2"/>
      </rPr>
      <t>NO COPIE NI PEGUE LOS DATOS PARA NO DAÑAR LAS FÓRMULAS</t>
    </r>
  </si>
  <si>
    <r>
      <rPr>
        <b/>
        <sz val="11"/>
        <color indexed="8"/>
        <rFont val="Calibri"/>
        <family val="2"/>
      </rPr>
      <t>7.4</t>
    </r>
    <r>
      <rPr>
        <sz val="11"/>
        <color theme="1"/>
        <rFont val="Calibri"/>
        <family val="2"/>
      </rPr>
      <t xml:space="preserve">  La institución cuenta con </t>
    </r>
    <r>
      <rPr>
        <b/>
        <sz val="11"/>
        <color indexed="8"/>
        <rFont val="Calibri"/>
        <family val="2"/>
      </rPr>
      <t>estrategias de información y educación</t>
    </r>
    <r>
      <rPr>
        <sz val="11"/>
        <color theme="1"/>
        <rFont val="Calibri"/>
        <family val="2"/>
      </rPr>
      <t xml:space="preserve"> para que la familia participe en el cuidado y alimentación de los recién nacidos y lactantes</t>
    </r>
  </si>
  <si>
    <r>
      <rPr>
        <b/>
        <sz val="11"/>
        <color indexed="8"/>
        <rFont val="Calibri"/>
        <family val="2"/>
      </rPr>
      <t>7.3</t>
    </r>
    <r>
      <rPr>
        <sz val="11"/>
        <color theme="1"/>
        <rFont val="Calibri"/>
        <family val="2"/>
      </rPr>
      <t xml:space="preserve">  La institución cuenta con </t>
    </r>
    <r>
      <rPr>
        <b/>
        <sz val="11"/>
        <color indexed="8"/>
        <rFont val="Calibri"/>
        <family val="2"/>
      </rPr>
      <t>mecanismos claros de información y favorece el alojamiento conjunto</t>
    </r>
    <r>
      <rPr>
        <sz val="11"/>
        <color theme="1"/>
        <rFont val="Calibri"/>
        <family val="2"/>
      </rPr>
      <t xml:space="preserve"> de madres, niñas y niños, aún en casos de hospitalización de alguno de los dos</t>
    </r>
  </si>
  <si>
    <r>
      <rPr>
        <b/>
        <sz val="11"/>
        <color indexed="8"/>
        <rFont val="Calibri"/>
        <family val="2"/>
      </rPr>
      <t>7.6</t>
    </r>
    <r>
      <rPr>
        <sz val="11"/>
        <color theme="1"/>
        <rFont val="Calibri"/>
        <family val="2"/>
      </rPr>
      <t xml:space="preserve"> Tiene la institución </t>
    </r>
    <r>
      <rPr>
        <b/>
        <sz val="11"/>
        <color indexed="8"/>
        <rFont val="Calibri"/>
        <family val="2"/>
      </rPr>
      <t>horarios flexibles para permitir que la madre o el padre acompañen</t>
    </r>
    <r>
      <rPr>
        <sz val="11"/>
        <color theme="1"/>
        <rFont val="Calibri"/>
        <family val="2"/>
      </rPr>
      <t xml:space="preserve"> a sus hijos e hijas en la unidad de cuidado intensivo neonatal o pediátrica</t>
    </r>
  </si>
  <si>
    <r>
      <rPr>
        <b/>
        <sz val="11"/>
        <color indexed="8"/>
        <rFont val="Calibri"/>
        <family val="2"/>
      </rPr>
      <t>7.7</t>
    </r>
    <r>
      <rPr>
        <sz val="11"/>
        <color theme="1"/>
        <rFont val="Calibri"/>
        <family val="2"/>
      </rPr>
      <t xml:space="preserve"> El personal de salud pone especial atención en </t>
    </r>
    <r>
      <rPr>
        <b/>
        <sz val="11"/>
        <color indexed="8"/>
        <rFont val="Calibri"/>
        <family val="2"/>
      </rPr>
      <t>capacitar y educar a los padres</t>
    </r>
    <r>
      <rPr>
        <sz val="11"/>
        <color theme="1"/>
        <rFont val="Calibri"/>
        <family val="2"/>
      </rPr>
      <t xml:space="preserve"> sobre la importancia de su participación en el cuidado y la crianza de sus hijas e hijos</t>
    </r>
  </si>
  <si>
    <r>
      <rPr>
        <b/>
        <sz val="11"/>
        <color indexed="8"/>
        <rFont val="Calibri"/>
        <family val="2"/>
      </rPr>
      <t>7.8</t>
    </r>
    <r>
      <rPr>
        <sz val="11"/>
        <color theme="1"/>
        <rFont val="Calibri"/>
        <family val="2"/>
      </rPr>
      <t xml:space="preserve"> Tiene la institución mecanismos incluidos en los </t>
    </r>
    <r>
      <rPr>
        <b/>
        <sz val="11"/>
        <color indexed="8"/>
        <rFont val="Calibri"/>
        <family val="2"/>
      </rPr>
      <t>parámetros de calidad que favorezcan condiciones de comodidad</t>
    </r>
    <r>
      <rPr>
        <sz val="11"/>
        <color theme="1"/>
        <rFont val="Calibri"/>
        <family val="2"/>
      </rPr>
      <t xml:space="preserve"> a las madres o acompañantes de las niñas y niños hospitalizados</t>
    </r>
  </si>
  <si>
    <r>
      <rPr>
        <b/>
        <sz val="11"/>
        <color indexed="8"/>
        <rFont val="Calibri"/>
        <family val="2"/>
      </rPr>
      <t>7.9</t>
    </r>
    <r>
      <rPr>
        <sz val="11"/>
        <color theme="1"/>
        <rFont val="Calibri"/>
        <family val="2"/>
      </rPr>
      <t xml:space="preserve">  % de  madres, padres y familiares que conocen la </t>
    </r>
    <r>
      <rPr>
        <b/>
        <sz val="11"/>
        <color indexed="8"/>
        <rFont val="Calibri"/>
        <family val="2"/>
      </rPr>
      <t>importancia del alojamiento conjunto madre- hijo/a</t>
    </r>
    <r>
      <rPr>
        <sz val="11"/>
        <color theme="1"/>
        <rFont val="Calibri"/>
        <family val="2"/>
      </rPr>
      <t xml:space="preserve"> para favorecer el vínculo efectivo, la lactancia materna a libre demanda, el cuidado y la crianza</t>
    </r>
  </si>
  <si>
    <t>Resultado de Auditoría de Historias Clínicas - Registro Institucional</t>
  </si>
  <si>
    <r>
      <rPr>
        <b/>
        <sz val="11"/>
        <color indexed="8"/>
        <rFont val="Calibri"/>
        <family val="2"/>
      </rPr>
      <t>3.3</t>
    </r>
    <r>
      <rPr>
        <sz val="11"/>
        <color theme="1"/>
        <rFont val="Calibri"/>
        <family val="2"/>
      </rPr>
      <t xml:space="preserve">  % de Mujeres usuarias de la Institución que recibieron el resultado y con conducta definida a  partir  de la toma de citología cervicouterina.</t>
    </r>
  </si>
  <si>
    <r>
      <rPr>
        <b/>
        <sz val="11"/>
        <color indexed="8"/>
        <rFont val="Calibri"/>
        <family val="2"/>
      </rPr>
      <t>3.4</t>
    </r>
    <r>
      <rPr>
        <sz val="11"/>
        <color theme="1"/>
        <rFont val="Calibri"/>
        <family val="2"/>
      </rPr>
      <t xml:space="preserve"> Institución con una estrategia para la oferta de la </t>
    </r>
    <r>
      <rPr>
        <b/>
        <sz val="11"/>
        <color indexed="8"/>
        <rFont val="Calibri"/>
        <family val="2"/>
      </rPr>
      <t>consulta preconcepcional</t>
    </r>
    <r>
      <rPr>
        <sz val="11"/>
        <color theme="1"/>
        <rFont val="Calibri"/>
        <family val="2"/>
      </rPr>
      <t xml:space="preserve"> efectiva</t>
    </r>
  </si>
  <si>
    <r>
      <rPr>
        <b/>
        <sz val="11"/>
        <color indexed="8"/>
        <rFont val="Calibri"/>
        <family val="2"/>
      </rPr>
      <t>3.5</t>
    </r>
    <r>
      <rPr>
        <sz val="11"/>
        <color theme="1"/>
        <rFont val="Calibri"/>
        <family val="2"/>
      </rPr>
      <t xml:space="preserve"> % de mujeres en edad fértil MEF con </t>
    </r>
    <r>
      <rPr>
        <b/>
        <sz val="11"/>
        <color indexed="8"/>
        <rFont val="Calibri"/>
        <family val="2"/>
      </rPr>
      <t xml:space="preserve">consulta preconcepcional </t>
    </r>
    <r>
      <rPr>
        <sz val="11"/>
        <color theme="1"/>
        <rFont val="Calibri"/>
        <family val="2"/>
      </rPr>
      <t>efectiva de acuerdo a programación.</t>
    </r>
  </si>
  <si>
    <r>
      <rPr>
        <b/>
        <sz val="11"/>
        <color indexed="8"/>
        <rFont val="Calibri"/>
        <family val="2"/>
      </rPr>
      <t>3.6</t>
    </r>
    <r>
      <rPr>
        <sz val="11"/>
        <color theme="1"/>
        <rFont val="Calibri"/>
        <family val="2"/>
      </rPr>
      <t xml:space="preserve"> La IPS desarrolla mecanismos de coordinación verificables, con las EPS, y con los entes territoriales en sus acciones colectivas, para lograr que las gestantes asistan a los controles prenatales y que el primero de ellos se realice antes de las 10 semanas de gestación (RIAS)</t>
    </r>
  </si>
  <si>
    <r>
      <rPr>
        <b/>
        <sz val="11"/>
        <color indexed="8"/>
        <rFont val="Calibri"/>
        <family val="2"/>
      </rPr>
      <t xml:space="preserve">3.7 </t>
    </r>
    <r>
      <rPr>
        <sz val="11"/>
        <color theme="1"/>
        <rFont val="Calibri"/>
        <family val="2"/>
      </rPr>
      <t xml:space="preserve">La IPS garantiza que el personal de la institución, las y los usuarios y los grupos de apoyo, agentes y gestores comunitarios, promotores de salud, parteras (en zonas dispersas), madres comunitarias entre otros </t>
    </r>
    <r>
      <rPr>
        <u val="single"/>
        <sz val="11"/>
        <color indexed="8"/>
        <rFont val="Calibri"/>
        <family val="2"/>
      </rPr>
      <t>CONOZCAN</t>
    </r>
    <r>
      <rPr>
        <sz val="11"/>
        <color theme="1"/>
        <rFont val="Calibri"/>
        <family val="2"/>
      </rPr>
      <t xml:space="preserve"> los mecanismos de coordinación para promover la captación temprana de gestanes</t>
    </r>
  </si>
  <si>
    <r>
      <rPr>
        <b/>
        <sz val="11"/>
        <color indexed="8"/>
        <rFont val="Calibri"/>
        <family val="2"/>
      </rPr>
      <t>3.8</t>
    </r>
    <r>
      <rPr>
        <sz val="11"/>
        <color theme="1"/>
        <rFont val="Calibri"/>
        <family val="2"/>
      </rPr>
      <t xml:space="preserve"> % de gestantes usuarias de la Institución que recibieron cuatro controles prenatales o más </t>
    </r>
    <r>
      <rPr>
        <b/>
        <sz val="11"/>
        <color indexed="8"/>
        <rFont val="Calibri"/>
        <family val="2"/>
      </rPr>
      <t xml:space="preserve"> (RIA).</t>
    </r>
  </si>
  <si>
    <r>
      <rPr>
        <b/>
        <sz val="11"/>
        <color indexed="8"/>
        <rFont val="Calibri"/>
        <family val="2"/>
      </rPr>
      <t>3.9</t>
    </r>
    <r>
      <rPr>
        <sz val="11"/>
        <color theme="1"/>
        <rFont val="Calibri"/>
        <family val="2"/>
      </rPr>
      <t xml:space="preserve"> % de gestantes usuarias de la Institución que inician control prenatal </t>
    </r>
    <r>
      <rPr>
        <b/>
        <sz val="11"/>
        <color indexed="8"/>
        <rFont val="Calibri"/>
        <family val="2"/>
      </rPr>
      <t>antes de semana 10 (RIA).</t>
    </r>
  </si>
  <si>
    <r>
      <rPr>
        <b/>
        <sz val="11"/>
        <rFont val="Calibri"/>
        <family val="2"/>
      </rPr>
      <t>3.10</t>
    </r>
    <r>
      <rPr>
        <sz val="11"/>
        <color theme="1"/>
        <rFont val="Calibri"/>
        <family val="2"/>
      </rPr>
      <t xml:space="preserve">  % de gestantes con adecuada clasificación según riesgo embarazo </t>
    </r>
    <r>
      <rPr>
        <b/>
        <sz val="11"/>
        <color indexed="8"/>
        <rFont val="Calibri"/>
        <family val="2"/>
      </rPr>
      <t>(RIA)</t>
    </r>
  </si>
  <si>
    <r>
      <rPr>
        <b/>
        <sz val="11"/>
        <color indexed="8"/>
        <rFont val="Calibri"/>
        <family val="2"/>
      </rPr>
      <t>3.11</t>
    </r>
    <r>
      <rPr>
        <sz val="11"/>
        <color theme="1"/>
        <rFont val="Calibri"/>
        <family val="2"/>
      </rPr>
      <t xml:space="preserve">  % de gestantes con adecuada atención según riesgo embarazo </t>
    </r>
    <r>
      <rPr>
        <b/>
        <sz val="11"/>
        <color indexed="8"/>
        <rFont val="Calibri"/>
        <family val="2"/>
      </rPr>
      <t>(RIA)</t>
    </r>
  </si>
  <si>
    <r>
      <rPr>
        <b/>
        <sz val="11"/>
        <color indexed="8"/>
        <rFont val="Calibri"/>
        <family val="2"/>
      </rPr>
      <t>3,12</t>
    </r>
    <r>
      <rPr>
        <sz val="11"/>
        <color theme="1"/>
        <rFont val="Calibri"/>
        <family val="2"/>
      </rPr>
      <t xml:space="preserve"> Tiene la IPS mecanismos verificables que permitan a las gestantes que asisten a sus servicios, la </t>
    </r>
    <r>
      <rPr>
        <b/>
        <sz val="11"/>
        <color indexed="8"/>
        <rFont val="Calibri"/>
        <family val="2"/>
      </rPr>
      <t>oportunidad en la toma y entrega de resultados de exámenes diagnósticos</t>
    </r>
    <r>
      <rPr>
        <sz val="11"/>
        <color theme="1"/>
        <rFont val="Calibri"/>
        <family val="2"/>
      </rPr>
      <t>, al igual que al manejo indicado, con énfasis en aquellas usuarias que tienen barreras de acceso, o con necesidades adicionales y se encuentra establecido dentro del PAMEC</t>
    </r>
  </si>
  <si>
    <r>
      <rPr>
        <b/>
        <sz val="11"/>
        <color indexed="8"/>
        <rFont val="Calibri"/>
        <family val="2"/>
      </rPr>
      <t>3,14</t>
    </r>
    <r>
      <rPr>
        <sz val="11"/>
        <color theme="1"/>
        <rFont val="Calibri"/>
        <family val="2"/>
      </rPr>
      <t xml:space="preserve"> % de</t>
    </r>
    <r>
      <rPr>
        <b/>
        <sz val="11"/>
        <color indexed="8"/>
        <rFont val="Calibri"/>
        <family val="2"/>
      </rPr>
      <t xml:space="preserve"> Historias Clínicas Prenatales</t>
    </r>
    <r>
      <rPr>
        <sz val="11"/>
        <color theme="1"/>
        <rFont val="Calibri"/>
        <family val="2"/>
      </rPr>
      <t xml:space="preserve"> Con Enfoque de Riesgo y </t>
    </r>
    <r>
      <rPr>
        <b/>
        <sz val="11"/>
        <color indexed="8"/>
        <rFont val="Calibri"/>
        <family val="2"/>
      </rPr>
      <t>carné de la gestante</t>
    </r>
    <r>
      <rPr>
        <sz val="11"/>
        <color theme="1"/>
        <rFont val="Calibri"/>
        <family val="2"/>
      </rPr>
      <t xml:space="preserve"> con auditoría de Historias Clínicas y plan de mejoramiento formulado y ejecutado.</t>
    </r>
  </si>
  <si>
    <r>
      <rPr>
        <b/>
        <sz val="11"/>
        <color indexed="8"/>
        <rFont val="Calibri"/>
        <family val="2"/>
      </rPr>
      <t>3,15</t>
    </r>
    <r>
      <rPr>
        <sz val="11"/>
        <color theme="1"/>
        <rFont val="Calibri"/>
        <family val="2"/>
      </rPr>
      <t xml:space="preserve">  % madres que asisten al control prenatal a quienes se les orientó sobre los contenidos, uso  e importancia de llevar siempre consigo el </t>
    </r>
    <r>
      <rPr>
        <b/>
        <sz val="11"/>
        <color indexed="8"/>
        <rFont val="Calibri"/>
        <family val="2"/>
      </rPr>
      <t>carné materno</t>
    </r>
    <r>
      <rPr>
        <sz val="11"/>
        <color theme="1"/>
        <rFont val="Calibri"/>
        <family val="2"/>
      </rPr>
      <t xml:space="preserve"> </t>
    </r>
  </si>
  <si>
    <r>
      <rPr>
        <b/>
        <sz val="11"/>
        <color indexed="8"/>
        <rFont val="Calibri"/>
        <family val="2"/>
      </rPr>
      <t>3,16</t>
    </r>
    <r>
      <rPr>
        <sz val="11"/>
        <color theme="1"/>
        <rFont val="Calibri"/>
        <family val="2"/>
      </rPr>
      <t xml:space="preserve">  % de gestantes usuarias de la institución con evaluación en la </t>
    </r>
    <r>
      <rPr>
        <b/>
        <sz val="11"/>
        <color indexed="8"/>
        <rFont val="Calibri"/>
        <family val="2"/>
      </rPr>
      <t xml:space="preserve">comprensión de los contenidos educativos </t>
    </r>
    <r>
      <rPr>
        <sz val="11"/>
        <color theme="1"/>
        <rFont val="Calibri"/>
        <family val="2"/>
      </rPr>
      <t>en salud y nutrición mediante aplicación de encuestas y registro de la educación a través de formatos IAMII.</t>
    </r>
  </si>
  <si>
    <r>
      <rPr>
        <b/>
        <sz val="11"/>
        <color indexed="8"/>
        <rFont val="Calibri"/>
        <family val="2"/>
      </rPr>
      <t>3,17</t>
    </r>
    <r>
      <rPr>
        <sz val="11"/>
        <color theme="1"/>
        <rFont val="Calibri"/>
        <family val="2"/>
      </rPr>
      <t xml:space="preserve"> % de gestantes usuarias de la Institución que asisten al </t>
    </r>
    <r>
      <rPr>
        <b/>
        <sz val="11"/>
        <color indexed="8"/>
        <rFont val="Calibri"/>
        <family val="2"/>
      </rPr>
      <t>curso de preparación para la maternidad y paternidad o estrategias educativas orientadas individuales</t>
    </r>
  </si>
  <si>
    <r>
      <t xml:space="preserve">3,18 </t>
    </r>
    <r>
      <rPr>
        <sz val="11"/>
        <color theme="1"/>
        <rFont val="Calibri"/>
        <family val="2"/>
      </rPr>
      <t xml:space="preserve">Gestantes que asisten a control prenatal con evaluación sistemática del </t>
    </r>
    <r>
      <rPr>
        <b/>
        <sz val="11"/>
        <color indexed="8"/>
        <rFont val="Calibri"/>
        <family val="2"/>
      </rPr>
      <t xml:space="preserve">Estado Nutricional, Altura Uterina </t>
    </r>
    <r>
      <rPr>
        <sz val="11"/>
        <color theme="1"/>
        <rFont val="Calibri"/>
        <family val="2"/>
      </rPr>
      <t xml:space="preserve">de Acuerdo a la Res. 2465 de 2016 (Atalah) y </t>
    </r>
    <r>
      <rPr>
        <b/>
        <sz val="11"/>
        <color indexed="8"/>
        <rFont val="Calibri"/>
        <family val="2"/>
      </rPr>
      <t>Evaluación Psicosocial</t>
    </r>
  </si>
  <si>
    <r>
      <t xml:space="preserve">3,19 </t>
    </r>
    <r>
      <rPr>
        <sz val="11"/>
        <color theme="1"/>
        <rFont val="Calibri"/>
        <family val="2"/>
      </rPr>
      <t xml:space="preserve">Gestantes que asisten a control prenatal que </t>
    </r>
    <r>
      <rPr>
        <b/>
        <sz val="11"/>
        <color indexed="8"/>
        <rFont val="Calibri"/>
        <family val="2"/>
      </rPr>
      <t>refieren conocer la interpretación del estado nutricional  y recomendaciones</t>
    </r>
    <r>
      <rPr>
        <sz val="11"/>
        <color theme="1"/>
        <rFont val="Calibri"/>
        <family val="2"/>
      </rPr>
      <t xml:space="preserve"> para vivir una gestación saludable con enfoque psicosocial</t>
    </r>
  </si>
  <si>
    <r>
      <t xml:space="preserve">3,20 </t>
    </r>
    <r>
      <rPr>
        <sz val="11"/>
        <color theme="1"/>
        <rFont val="Calibri"/>
        <family val="2"/>
      </rPr>
      <t xml:space="preserve">Institución con implementación del sistema de vigilancia del estado nutricional de la gestante usuarias de la institución con de acuerdo a SISVAN Departamental - </t>
    </r>
    <r>
      <rPr>
        <b/>
        <sz val="11"/>
        <color indexed="8"/>
        <rFont val="Calibri"/>
        <family val="2"/>
      </rPr>
      <t xml:space="preserve">SIPCLAP. </t>
    </r>
  </si>
  <si>
    <r>
      <t xml:space="preserve">3,21 </t>
    </r>
    <r>
      <rPr>
        <sz val="11"/>
        <color theme="1"/>
        <rFont val="Calibri"/>
        <family val="2"/>
      </rPr>
      <t xml:space="preserve">La institución cuenta con mecanismos o estrategias para verificar la </t>
    </r>
    <r>
      <rPr>
        <b/>
        <sz val="11"/>
        <color indexed="8"/>
        <rFont val="Calibri"/>
        <family val="2"/>
      </rPr>
      <t>educación y adherencia efectiva al programa de suplementación con micronutrientes.</t>
    </r>
    <r>
      <rPr>
        <sz val="11"/>
        <color theme="1"/>
        <rFont val="Calibri"/>
        <family val="2"/>
      </rPr>
      <t xml:space="preserve"> (Acído Fólico desde la preconcepción hasta semana 12, Calcio desde la semana 14, Hierro de acuerdo a la Guía de Práctica Clínica). </t>
    </r>
  </si>
  <si>
    <r>
      <rPr>
        <b/>
        <sz val="11"/>
        <color indexed="8"/>
        <rFont val="Calibri"/>
        <family val="2"/>
      </rPr>
      <t>3.22</t>
    </r>
    <r>
      <rPr>
        <sz val="11"/>
        <color theme="1"/>
        <rFont val="Calibri"/>
        <family val="2"/>
      </rPr>
      <t xml:space="preserve"> Porcentaje de gestantes con </t>
    </r>
    <r>
      <rPr>
        <b/>
        <sz val="11"/>
        <color indexed="8"/>
        <rFont val="Calibri"/>
        <family val="2"/>
      </rPr>
      <t>valoración nutricional en el primer trimestre</t>
    </r>
    <r>
      <rPr>
        <sz val="11"/>
        <color theme="1"/>
        <rFont val="Calibri"/>
        <family val="2"/>
      </rPr>
      <t xml:space="preserve"> de captación al control prenatal</t>
    </r>
  </si>
  <si>
    <r>
      <rPr>
        <b/>
        <sz val="11"/>
        <color indexed="8"/>
        <rFont val="Calibri"/>
        <family val="2"/>
      </rPr>
      <t>3.23</t>
    </r>
    <r>
      <rPr>
        <sz val="11"/>
        <color theme="1"/>
        <rFont val="Calibri"/>
        <family val="2"/>
      </rPr>
      <t xml:space="preserve"> Porcentaje de gestantes con </t>
    </r>
    <r>
      <rPr>
        <b/>
        <sz val="11"/>
        <color indexed="8"/>
        <rFont val="Calibri"/>
        <family val="2"/>
      </rPr>
      <t xml:space="preserve">examen clínico de primera vez y educación por odontología </t>
    </r>
  </si>
  <si>
    <r>
      <rPr>
        <b/>
        <sz val="11"/>
        <color indexed="8"/>
        <rFont val="Calibri"/>
        <family val="2"/>
      </rPr>
      <t>3.24</t>
    </r>
    <r>
      <rPr>
        <sz val="11"/>
        <color theme="1"/>
        <rFont val="Calibri"/>
        <family val="2"/>
      </rPr>
      <t xml:space="preserve"> % de gestantes de tercer trimestre de gestación usuarias de la institución con </t>
    </r>
    <r>
      <rPr>
        <b/>
        <sz val="11"/>
        <color indexed="8"/>
        <rFont val="Calibri"/>
        <family val="2"/>
      </rPr>
      <t>tratamiento terminado en salud oral.</t>
    </r>
  </si>
  <si>
    <r>
      <rPr>
        <b/>
        <sz val="11"/>
        <color indexed="8"/>
        <rFont val="Calibri"/>
        <family val="2"/>
      </rPr>
      <t>3,25</t>
    </r>
    <r>
      <rPr>
        <sz val="11"/>
        <color theme="1"/>
        <rFont val="Calibri"/>
        <family val="2"/>
      </rPr>
      <t xml:space="preserve">  % de gestantes usuarias de la Institución que conocen los </t>
    </r>
    <r>
      <rPr>
        <b/>
        <sz val="11"/>
        <color indexed="8"/>
        <rFont val="Calibri"/>
        <family val="2"/>
      </rPr>
      <t>signos de alarma durante la gestación y dónde acudir</t>
    </r>
  </si>
  <si>
    <r>
      <t xml:space="preserve">3,26 </t>
    </r>
    <r>
      <rPr>
        <sz val="11"/>
        <color theme="1"/>
        <rFont val="Calibri"/>
        <family val="2"/>
      </rPr>
      <t xml:space="preserve">% de Gestantes atendidas que pueden describir nociones básicas de mecanismos de trasmisión del </t>
    </r>
    <r>
      <rPr>
        <b/>
        <sz val="11"/>
        <color indexed="8"/>
        <rFont val="Calibri"/>
        <family val="2"/>
      </rPr>
      <t>VIH e ITS incluyendo sífilis</t>
    </r>
    <r>
      <rPr>
        <sz val="11"/>
        <color theme="1"/>
        <rFont val="Calibri"/>
        <family val="2"/>
      </rPr>
      <t>, entre otros</t>
    </r>
  </si>
  <si>
    <r>
      <t xml:space="preserve">3,27 </t>
    </r>
    <r>
      <rPr>
        <sz val="11"/>
        <color theme="1"/>
        <rFont val="Calibri"/>
        <family val="2"/>
      </rPr>
      <t xml:space="preserve">Gestantes y madres atendidas en la institución que están en capacidad de demostrar que </t>
    </r>
    <r>
      <rPr>
        <b/>
        <sz val="11"/>
        <color indexed="8"/>
        <rFont val="Calibri"/>
        <family val="2"/>
      </rPr>
      <t>conocen los beneficios y las ventajas de la lactancia materna</t>
    </r>
    <r>
      <rPr>
        <sz val="11"/>
        <color theme="1"/>
        <rFont val="Calibri"/>
        <family val="2"/>
      </rPr>
      <t>, la forma de ponerla en práctica, la importancia de la lactancia materna exclusiva durante los seis primeros meses de vida y con alimentación complementaria adecuada hasta los dos años o más, la libre demanda y las desventajas y peligros del uso de chupos y biberones?</t>
    </r>
  </si>
  <si>
    <r>
      <t xml:space="preserve">3,28 </t>
    </r>
    <r>
      <rPr>
        <sz val="11"/>
        <color theme="1"/>
        <rFont val="Calibri"/>
        <family val="2"/>
      </rPr>
      <t xml:space="preserve">La institución facilita la </t>
    </r>
    <r>
      <rPr>
        <b/>
        <sz val="11"/>
        <color indexed="8"/>
        <rFont val="Calibri"/>
        <family val="2"/>
      </rPr>
      <t xml:space="preserve">presencia del esposo, compañero o de un acompañante </t>
    </r>
    <r>
      <rPr>
        <sz val="11"/>
        <color theme="1"/>
        <rFont val="Calibri"/>
        <family val="2"/>
      </rPr>
      <t>significativo durante el control prenatal y/o consulta por especialista</t>
    </r>
  </si>
  <si>
    <r>
      <rPr>
        <b/>
        <sz val="11"/>
        <color indexed="8"/>
        <rFont val="Calibri"/>
        <family val="2"/>
      </rPr>
      <t xml:space="preserve">3,30 </t>
    </r>
    <r>
      <rPr>
        <sz val="11"/>
        <color theme="1"/>
        <rFont val="Calibri"/>
        <family val="2"/>
      </rPr>
      <t xml:space="preserve">Brinda la institución </t>
    </r>
    <r>
      <rPr>
        <b/>
        <sz val="11"/>
        <color indexed="8"/>
        <rFont val="Calibri"/>
        <family val="2"/>
      </rPr>
      <t xml:space="preserve">apoyo especial </t>
    </r>
    <r>
      <rPr>
        <sz val="11"/>
        <color theme="1"/>
        <rFont val="Calibri"/>
        <family val="2"/>
      </rPr>
      <t>a aquellas mujeres, parejas y familias con condiciones especiales como dificultad para aceptar la gestación, la maternidad en adolescentes, la discapacidad, un resultado positivo de VIH, sífilis o cualquier otra ITS, anomalías congénitas del recién nacido, o haber sido víctima de violencia (incluida la doméstica) y cuando se encuentran en situación de desplazamiento forzado, entre otras</t>
    </r>
  </si>
  <si>
    <r>
      <rPr>
        <b/>
        <sz val="11"/>
        <color indexed="8"/>
        <rFont val="Calibri"/>
        <family val="2"/>
      </rPr>
      <t xml:space="preserve">3,31 </t>
    </r>
    <r>
      <rPr>
        <sz val="11"/>
        <color theme="1"/>
        <rFont val="Calibri"/>
        <family val="2"/>
      </rPr>
      <t xml:space="preserve">La institución ofrece información completa, veraz y oportuna a las madres y sus familias sobre el proceso de su gestación, utilizando las técnicas de consejería y </t>
    </r>
    <r>
      <rPr>
        <b/>
        <sz val="11"/>
        <color indexed="8"/>
        <rFont val="Calibri"/>
        <family val="2"/>
      </rPr>
      <t>favoreciendo la toma de decisiones informadas sobre su condición de salud</t>
    </r>
  </si>
  <si>
    <r>
      <rPr>
        <b/>
        <sz val="11"/>
        <color indexed="8"/>
        <rFont val="Calibri"/>
        <family val="2"/>
      </rPr>
      <t xml:space="preserve">3,32 </t>
    </r>
    <r>
      <rPr>
        <sz val="11"/>
        <color theme="1"/>
        <rFont val="Calibri"/>
        <family val="2"/>
      </rPr>
      <t xml:space="preserve">% de gestantes usuarias de la Institución con asesoría </t>
    </r>
    <r>
      <rPr>
        <b/>
        <sz val="11"/>
        <color indexed="8"/>
        <rFont val="Calibri"/>
        <family val="2"/>
      </rPr>
      <t xml:space="preserve">pre test, toma de exámen y post test para el tamizaje de VIH. </t>
    </r>
  </si>
  <si>
    <r>
      <rPr>
        <b/>
        <sz val="11"/>
        <color indexed="8"/>
        <rFont val="Calibri"/>
        <family val="2"/>
      </rPr>
      <t xml:space="preserve">3,33 </t>
    </r>
    <r>
      <rPr>
        <sz val="11"/>
        <color theme="1"/>
        <rFont val="Calibri"/>
        <family val="2"/>
      </rPr>
      <t xml:space="preserve"> % de gestantes usuarias de la Institución con VIH positivo con  aplicación del </t>
    </r>
    <r>
      <rPr>
        <b/>
        <sz val="11"/>
        <color indexed="8"/>
        <rFont val="Calibri"/>
        <family val="2"/>
      </rPr>
      <t>protocolo de VIH- SIDA.</t>
    </r>
    <r>
      <rPr>
        <sz val="11"/>
        <color theme="1"/>
        <rFont val="Calibri"/>
        <family val="2"/>
      </rPr>
      <t xml:space="preserve"> </t>
    </r>
  </si>
  <si>
    <r>
      <rPr>
        <b/>
        <sz val="11"/>
        <color indexed="8"/>
        <rFont val="Calibri"/>
        <family val="2"/>
      </rPr>
      <t>3,34</t>
    </r>
    <r>
      <rPr>
        <sz val="11"/>
        <color theme="1"/>
        <rFont val="Calibri"/>
        <family val="2"/>
      </rPr>
      <t xml:space="preserve"> % de gestantes usuarias de la Institución con </t>
    </r>
    <r>
      <rPr>
        <b/>
        <sz val="11"/>
        <color indexed="8"/>
        <rFont val="Calibri"/>
        <family val="2"/>
      </rPr>
      <t>diagnóstico y tratamiento de sífilis congénita.</t>
    </r>
  </si>
  <si>
    <r>
      <rPr>
        <b/>
        <sz val="11"/>
        <color indexed="8"/>
        <rFont val="Calibri"/>
        <family val="2"/>
      </rPr>
      <t xml:space="preserve">3.35 </t>
    </r>
    <r>
      <rPr>
        <sz val="11"/>
        <color theme="1"/>
        <rFont val="Calibri"/>
        <family val="2"/>
      </rPr>
      <t xml:space="preserve">% de madres gestantes usuarias de la institución que refieren por lo menos </t>
    </r>
    <r>
      <rPr>
        <b/>
        <sz val="11"/>
        <color indexed="8"/>
        <rFont val="Calibri"/>
        <family val="2"/>
      </rPr>
      <t>cinco recomendaciones nutricionales de su alimentación</t>
    </r>
  </si>
  <si>
    <r>
      <rPr>
        <b/>
        <sz val="11"/>
        <color indexed="8"/>
        <rFont val="Calibri"/>
        <family val="2"/>
      </rPr>
      <t>3.36</t>
    </r>
    <r>
      <rPr>
        <sz val="11"/>
        <color theme="1"/>
        <rFont val="Calibri"/>
        <family val="2"/>
      </rPr>
      <t xml:space="preserve"> % de madres gestantes usuarias de la institución que refieren conocer el </t>
    </r>
    <r>
      <rPr>
        <b/>
        <sz val="11"/>
        <color indexed="8"/>
        <rFont val="Calibri"/>
        <family val="2"/>
      </rPr>
      <t>derecho de sus hijos o hijas a un nombre y una nacionalidad,</t>
    </r>
    <r>
      <rPr>
        <sz val="11"/>
        <color theme="1"/>
        <rFont val="Calibri"/>
        <family val="2"/>
      </rPr>
      <t xml:space="preserve"> y la importancia del registro civil desde el nacimiento</t>
    </r>
  </si>
  <si>
    <r>
      <rPr>
        <b/>
        <sz val="11"/>
        <color indexed="8"/>
        <rFont val="Calibri"/>
        <family val="2"/>
      </rPr>
      <t>3.37</t>
    </r>
    <r>
      <rPr>
        <sz val="11"/>
        <color theme="1"/>
        <rFont val="Calibri"/>
        <family val="2"/>
      </rPr>
      <t xml:space="preserve"> % de gestantes de tercer trimestre usuarias de la Institución con </t>
    </r>
    <r>
      <rPr>
        <b/>
        <sz val="11"/>
        <color indexed="8"/>
        <rFont val="Calibri"/>
        <family val="2"/>
      </rPr>
      <t>remisión y/ o planeación del parto institucional</t>
    </r>
  </si>
  <si>
    <r>
      <rPr>
        <b/>
        <sz val="11"/>
        <color indexed="8"/>
        <rFont val="Calibri"/>
        <family val="2"/>
      </rPr>
      <t>3,38</t>
    </r>
    <r>
      <rPr>
        <sz val="11"/>
        <color theme="1"/>
        <rFont val="Calibri"/>
        <family val="2"/>
      </rPr>
      <t xml:space="preserve">  % de gestantes usuarias de la Institución con mecanismos de seguimiento u otra estrategia de atención institucional que permita garantizar </t>
    </r>
    <r>
      <rPr>
        <b/>
        <sz val="11"/>
        <color indexed="8"/>
        <rFont val="Calibri"/>
        <family val="2"/>
      </rPr>
      <t>adherencia al control prenatal.</t>
    </r>
  </si>
  <si>
    <r>
      <rPr>
        <b/>
        <sz val="11"/>
        <color indexed="8"/>
        <rFont val="Calibri"/>
        <family val="2"/>
      </rPr>
      <t>3,39</t>
    </r>
    <r>
      <rPr>
        <sz val="11"/>
        <color theme="1"/>
        <rFont val="Calibri"/>
        <family val="2"/>
      </rPr>
      <t xml:space="preserve"> Institución con implementación y fortalecimiento del Sistema Informativo Perinatal </t>
    </r>
    <r>
      <rPr>
        <b/>
        <sz val="11"/>
        <color indexed="8"/>
        <rFont val="Calibri"/>
        <family val="2"/>
      </rPr>
      <t xml:space="preserve">SIP- CLAP y COVE operando </t>
    </r>
    <r>
      <rPr>
        <sz val="11"/>
        <color theme="1"/>
        <rFont val="Calibri"/>
        <family val="2"/>
      </rPr>
      <t>con formulación de plan de mejora y ejecución al 100% ( eventos de MM, MME y MP)</t>
    </r>
  </si>
  <si>
    <t>Puntaje del Paso 8</t>
  </si>
  <si>
    <t xml:space="preserve">TOTAL PASO 6. </t>
  </si>
  <si>
    <t xml:space="preserve">TOTAL PASO 7. </t>
  </si>
  <si>
    <r>
      <rPr>
        <b/>
        <sz val="11"/>
        <color indexed="8"/>
        <rFont val="Calibri"/>
        <family val="2"/>
      </rPr>
      <t>9,9</t>
    </r>
    <r>
      <rPr>
        <sz val="11"/>
        <color theme="1"/>
        <rFont val="Calibri"/>
        <family val="2"/>
      </rPr>
      <t xml:space="preserve"> Institución con cumplimiento de los estándares del </t>
    </r>
    <r>
      <rPr>
        <b/>
        <sz val="11"/>
        <color indexed="8"/>
        <rFont val="Calibri"/>
        <family val="2"/>
      </rPr>
      <t>Sistema de Gestión en seguridad y salud en el trabajo</t>
    </r>
    <r>
      <rPr>
        <sz val="11"/>
        <color theme="1"/>
        <rFont val="Calibri"/>
        <family val="2"/>
      </rPr>
      <t xml:space="preserve">, del </t>
    </r>
    <r>
      <rPr>
        <b/>
        <sz val="11"/>
        <color indexed="8"/>
        <rFont val="Calibri"/>
        <family val="2"/>
      </rPr>
      <t>SOGCS</t>
    </r>
    <r>
      <rPr>
        <sz val="11"/>
        <color theme="1"/>
        <rFont val="Calibri"/>
        <family val="2"/>
      </rPr>
      <t xml:space="preserve"> según Ley 1562 de 2.012 y Decreto 2923 de 2.011. para
garantizar la comodidad en salas de espera, servicios de
consulta externa, hospitalización y urgencias</t>
    </r>
  </si>
  <si>
    <r>
      <rPr>
        <b/>
        <sz val="11"/>
        <color indexed="8"/>
        <rFont val="Calibri"/>
        <family val="2"/>
      </rPr>
      <t>9.10</t>
    </r>
    <r>
      <rPr>
        <sz val="11"/>
        <color theme="1"/>
        <rFont val="Calibri"/>
        <family val="2"/>
      </rPr>
      <t xml:space="preserve"> Institución con dotación de sillas o sofá para </t>
    </r>
    <r>
      <rPr>
        <b/>
        <sz val="11"/>
        <color indexed="8"/>
        <rFont val="Calibri"/>
        <family val="2"/>
      </rPr>
      <t>permitir el acompañamiento</t>
    </r>
    <r>
      <rPr>
        <sz val="11"/>
        <color theme="1"/>
        <rFont val="Calibri"/>
        <family val="2"/>
      </rPr>
      <t xml:space="preserve"> de la madre, padre o un familiar de los niños y niñas durante las 24 horas.</t>
    </r>
  </si>
  <si>
    <r>
      <rPr>
        <b/>
        <sz val="11"/>
        <color indexed="8"/>
        <rFont val="Calibri"/>
        <family val="2"/>
      </rPr>
      <t>9,11</t>
    </r>
    <r>
      <rPr>
        <sz val="11"/>
        <color theme="1"/>
        <rFont val="Calibri"/>
        <family val="2"/>
      </rPr>
      <t xml:space="preserve"> Institución con </t>
    </r>
    <r>
      <rPr>
        <b/>
        <sz val="11"/>
        <color indexed="8"/>
        <rFont val="Calibri"/>
        <family val="2"/>
      </rPr>
      <t>espacios adecuados para promover el derecho de las niñas y niños al juego</t>
    </r>
    <r>
      <rPr>
        <sz val="11"/>
        <color theme="1"/>
        <rFont val="Calibri"/>
        <family val="2"/>
      </rPr>
      <t xml:space="preserve"> en salas de espera y/o en las áreas de hospitalización</t>
    </r>
  </si>
  <si>
    <r>
      <rPr>
        <b/>
        <sz val="11"/>
        <color indexed="8"/>
        <rFont val="Calibri"/>
        <family val="2"/>
      </rPr>
      <t xml:space="preserve">9,12 </t>
    </r>
    <r>
      <rPr>
        <sz val="11"/>
        <color theme="1"/>
        <rFont val="Calibri"/>
        <family val="2"/>
      </rPr>
      <t xml:space="preserve">La institución cuenta con mecanismos verificables que faciliten la </t>
    </r>
    <r>
      <rPr>
        <b/>
        <sz val="11"/>
        <color indexed="8"/>
        <rFont val="Calibri"/>
        <family val="2"/>
      </rPr>
      <t>atención oportuna, preferencial y no discriminatoria</t>
    </r>
    <r>
      <rPr>
        <sz val="11"/>
        <color theme="1"/>
        <rFont val="Calibri"/>
        <family val="2"/>
      </rPr>
      <t>, durante la prestación de servicios</t>
    </r>
  </si>
  <si>
    <r>
      <rPr>
        <b/>
        <sz val="11"/>
        <color indexed="8"/>
        <rFont val="Calibri"/>
        <family val="2"/>
      </rPr>
      <t xml:space="preserve">9,13 </t>
    </r>
    <r>
      <rPr>
        <sz val="11"/>
        <color theme="1"/>
        <rFont val="Calibri"/>
        <family val="2"/>
      </rPr>
      <t xml:space="preserve">El personal de salud da </t>
    </r>
    <r>
      <rPr>
        <b/>
        <sz val="11"/>
        <color indexed="8"/>
        <rFont val="Calibri"/>
        <family val="2"/>
      </rPr>
      <t>explicaciones a las niñas y niños sobre su estado de salud</t>
    </r>
    <r>
      <rPr>
        <sz val="11"/>
        <color theme="1"/>
        <rFont val="Calibri"/>
        <family val="2"/>
      </rPr>
      <t>, utilizando un lenguaje apropiado de acuerdo a su edad y condiciones</t>
    </r>
  </si>
  <si>
    <r>
      <rPr>
        <b/>
        <sz val="11"/>
        <color indexed="8"/>
        <rFont val="Calibri"/>
        <family val="2"/>
      </rPr>
      <t xml:space="preserve">9,14 </t>
    </r>
    <r>
      <rPr>
        <sz val="11"/>
        <color theme="1"/>
        <rFont val="Calibri"/>
        <family val="2"/>
      </rPr>
      <t xml:space="preserve">El personal de salud informa a las madres, padres, cuidadores e incluso a los mismos niños y niñas
sobre los cuidados de la salud y la nutrición </t>
    </r>
    <r>
      <rPr>
        <b/>
        <sz val="11"/>
        <color indexed="8"/>
        <rFont val="Calibri"/>
        <family val="2"/>
      </rPr>
      <t>teniendo en
cuenta su pertenencia étnica y su cultura</t>
    </r>
  </si>
  <si>
    <r>
      <rPr>
        <b/>
        <sz val="11"/>
        <color indexed="8"/>
        <rFont val="Calibri"/>
        <family val="2"/>
      </rPr>
      <t>9,15</t>
    </r>
    <r>
      <rPr>
        <sz val="11"/>
        <color theme="1"/>
        <rFont val="Calibri"/>
        <family val="2"/>
      </rPr>
      <t xml:space="preserve">  La institución cuenta con servicios amigables de
salud para adolescentes o mecanismos para ponerlos en
contacto y les brinda la atención que responde a sus
necesidades específicas</t>
    </r>
  </si>
  <si>
    <r>
      <rPr>
        <b/>
        <sz val="11"/>
        <color indexed="8"/>
        <rFont val="Calibri"/>
        <family val="2"/>
      </rPr>
      <t>9,16</t>
    </r>
    <r>
      <rPr>
        <sz val="11"/>
        <color theme="1"/>
        <rFont val="Calibri"/>
        <family val="2"/>
      </rPr>
      <t xml:space="preserve"> La institución cuenta con mecanismos efectivos
de seguimiento a las remisiones que se hacen de la
población materna e infantil atendida</t>
    </r>
  </si>
  <si>
    <r>
      <rPr>
        <b/>
        <sz val="11"/>
        <color indexed="8"/>
        <rFont val="Calibri"/>
        <family val="2"/>
      </rPr>
      <t>9,17</t>
    </r>
    <r>
      <rPr>
        <sz val="11"/>
        <color theme="1"/>
        <rFont val="Calibri"/>
        <family val="2"/>
      </rPr>
      <t xml:space="preserve"> La institución cuenta con mecanismos efectivos
de seguimiento a las contra referencias que se hacen de la
población materna e infantil atendida</t>
    </r>
  </si>
  <si>
    <r>
      <rPr>
        <b/>
        <sz val="11"/>
        <color indexed="8"/>
        <rFont val="Calibri"/>
        <family val="2"/>
      </rPr>
      <t>9,18</t>
    </r>
    <r>
      <rPr>
        <sz val="11"/>
        <color theme="1"/>
        <rFont val="Calibri"/>
        <family val="2"/>
      </rPr>
      <t xml:space="preserve"> Institución sin riesgo financiero según normatividad vigente (resolución 2509 de 2.012 a los que aplique y/o modifiquen).</t>
    </r>
  </si>
  <si>
    <r>
      <rPr>
        <b/>
        <sz val="11"/>
        <color indexed="8"/>
        <rFont val="Calibri"/>
        <family val="2"/>
      </rPr>
      <t>9,19</t>
    </r>
    <r>
      <rPr>
        <sz val="11"/>
        <color theme="1"/>
        <rFont val="Calibri"/>
        <family val="2"/>
      </rPr>
      <t xml:space="preserve"> Institución  con cumplimiento del Sistema de Información Res. 2193 de 2.004 a los que aplique y/o modifiquen de manera oportuna.</t>
    </r>
  </si>
  <si>
    <r>
      <rPr>
        <b/>
        <sz val="11"/>
        <color indexed="8"/>
        <rFont val="Calibri"/>
        <family val="2"/>
      </rPr>
      <t>9,20</t>
    </r>
    <r>
      <rPr>
        <sz val="11"/>
        <color theme="1"/>
        <rFont val="Calibri"/>
        <family val="2"/>
      </rPr>
      <t xml:space="preserve"> Institución con reporte de Indicadores materno – infantiles de calidad según la Circular única de Supersalud No. 047 de 2007 los que aplique y/o modifiquen de manera oportuna.</t>
    </r>
  </si>
  <si>
    <r>
      <rPr>
        <b/>
        <sz val="11"/>
        <color indexed="8"/>
        <rFont val="Calibri"/>
        <family val="2"/>
      </rPr>
      <t>9,21</t>
    </r>
    <r>
      <rPr>
        <sz val="11"/>
        <color theme="1"/>
        <rFont val="Calibri"/>
        <family val="2"/>
      </rPr>
      <t xml:space="preserve"> Institución con reporte de las Actividades de Protección Específica y detección temprana y aplicación de las Guías de Atención Integral para las Enfermedades de Interés en Salud Pública AEISP y de Obligatorio cumplimiento que apliquen según resolución 4505 de 2.013.</t>
    </r>
  </si>
  <si>
    <r>
      <rPr>
        <b/>
        <sz val="11"/>
        <color indexed="8"/>
        <rFont val="Calibri"/>
        <family val="2"/>
      </rPr>
      <t>9,22</t>
    </r>
    <r>
      <rPr>
        <sz val="11"/>
        <color theme="1"/>
        <rFont val="Calibri"/>
        <family val="2"/>
      </rPr>
      <t xml:space="preserve"> % de quejas y reclamos resueltas que han sido reportadas al comité de IAMI-AIEPI por la oficina de atención al usuario.</t>
    </r>
  </si>
  <si>
    <r>
      <rPr>
        <b/>
        <sz val="11"/>
        <color indexed="8"/>
        <rFont val="Calibri"/>
        <family val="2"/>
      </rPr>
      <t>9,23</t>
    </r>
    <r>
      <rPr>
        <sz val="11"/>
        <color theme="1"/>
        <rFont val="Calibri"/>
        <family val="2"/>
      </rPr>
      <t xml:space="preserve"> Tiempo de espera de la usuaria entre el ingreso a la institución y la atención  requerida </t>
    </r>
  </si>
  <si>
    <r>
      <rPr>
        <b/>
        <sz val="11"/>
        <color indexed="8"/>
        <rFont val="Calibri"/>
        <family val="2"/>
      </rPr>
      <t>10.1</t>
    </r>
    <r>
      <rPr>
        <sz val="11"/>
        <color theme="1"/>
        <rFont val="Calibri"/>
        <family val="2"/>
      </rPr>
      <t xml:space="preserve"> </t>
    </r>
    <r>
      <rPr>
        <b/>
        <sz val="11"/>
        <color indexed="8"/>
        <rFont val="Calibri"/>
        <family val="2"/>
      </rPr>
      <t>Institución con línea amiga definida y operando, como  mecanismo de apoyo y seguimiento</t>
    </r>
    <r>
      <rPr>
        <sz val="11"/>
        <color theme="1"/>
        <rFont val="Calibri"/>
        <family val="2"/>
      </rPr>
      <t xml:space="preserve"> (salas de lactancia y/o bancos de leche humana, línea telefónica, redes sociales, visitas domiciliarias, promotores y agentes de salud, equipos extramurales)  para favorecer los cuidados en salud y nutrición a las madres y sus niñas y niños después de salir de la institución</t>
    </r>
  </si>
  <si>
    <t>Protocolo de Línea Amiga operando</t>
  </si>
  <si>
    <r>
      <rPr>
        <b/>
        <sz val="11"/>
        <color indexed="8"/>
        <rFont val="Calibri"/>
        <family val="2"/>
      </rPr>
      <t>10.2 Representante de la</t>
    </r>
    <r>
      <rPr>
        <sz val="11"/>
        <color theme="1"/>
        <rFont val="Calibri"/>
        <family val="2"/>
      </rPr>
      <t xml:space="preserve"> línea amiga comunitaria o institucional que </t>
    </r>
    <r>
      <rPr>
        <b/>
        <sz val="11"/>
        <color indexed="8"/>
        <rFont val="Calibri"/>
        <family val="2"/>
      </rPr>
      <t>participan en el comité IAMII institucional y presentan informe de actividades</t>
    </r>
  </si>
  <si>
    <t>Actas del Comité IAMII</t>
  </si>
  <si>
    <r>
      <rPr>
        <b/>
        <sz val="11"/>
        <color indexed="8"/>
        <rFont val="Calibri"/>
        <family val="2"/>
      </rPr>
      <t xml:space="preserve">10.3 </t>
    </r>
    <r>
      <rPr>
        <sz val="11"/>
        <color theme="1"/>
        <rFont val="Calibri"/>
        <family val="2"/>
      </rPr>
      <t>Existe c</t>
    </r>
    <r>
      <rPr>
        <b/>
        <sz val="11"/>
        <color indexed="8"/>
        <rFont val="Calibri"/>
        <family val="2"/>
      </rPr>
      <t>oordinación con otros sectores que trabajen por las mujeres y primera infancia</t>
    </r>
    <r>
      <rPr>
        <sz val="11"/>
        <color theme="1"/>
        <rFont val="Calibri"/>
        <family val="2"/>
      </rPr>
      <t xml:space="preserve"> en el territorio para</t>
    </r>
    <r>
      <rPr>
        <b/>
        <sz val="11"/>
        <color indexed="8"/>
        <rFont val="Calibri"/>
        <family val="2"/>
      </rPr>
      <t xml:space="preserve"> la capacitación de los grupos/redes de apoyo comunitario y/o institucionales</t>
    </r>
    <r>
      <rPr>
        <sz val="11"/>
        <color theme="1"/>
        <rFont val="Calibri"/>
        <family val="2"/>
      </rPr>
      <t xml:space="preserve"> en los diferentes temas de salud infantil y nutrición, </t>
    </r>
  </si>
  <si>
    <t>Plan de Capacitación - Programa de Educación (Listados de asistencia</t>
  </si>
  <si>
    <r>
      <rPr>
        <b/>
        <sz val="11"/>
        <color indexed="8"/>
        <rFont val="Calibri"/>
        <family val="2"/>
      </rPr>
      <t xml:space="preserve">10.4 </t>
    </r>
    <r>
      <rPr>
        <sz val="11"/>
        <color theme="1"/>
        <rFont val="Calibri"/>
        <family val="2"/>
      </rPr>
      <t>% de gestantes que refieren conocer y cómo acceder a la línea amiga y cuando utilizarla en caso de tener problemas con la lactancia materna y con los demás aspectos de salud y nutrición materna e infantil</t>
    </r>
  </si>
  <si>
    <t># Gestantes encuestadas que refieren conocer y cómo acceder a la Línea Amiga y cuándo utilizarla (Preunta 47)</t>
  </si>
  <si>
    <r>
      <t xml:space="preserve">Encuestas IAMII de gestantes - Consolidado </t>
    </r>
    <r>
      <rPr>
        <b/>
        <sz val="11"/>
        <color indexed="40"/>
        <rFont val="Calibri"/>
        <family val="2"/>
      </rPr>
      <t>Pregunta No 47</t>
    </r>
  </si>
  <si>
    <t>Total gestantes encuestadas usuarias de la institución  en el período evaluado</t>
  </si>
  <si>
    <r>
      <rPr>
        <b/>
        <sz val="11"/>
        <color indexed="8"/>
        <rFont val="Calibri"/>
        <family val="2"/>
      </rPr>
      <t>10.5</t>
    </r>
    <r>
      <rPr>
        <sz val="11"/>
        <color theme="1"/>
        <rFont val="Calibri"/>
        <family val="2"/>
      </rPr>
      <t xml:space="preserve"> % de madres lactantes que refieren conocer y cómo acceder a la línea amiga y cuando utilizarla en caso de tener problemas con la lactancia materna y con los demás aspectos de salud y nutrición materna e infantil</t>
    </r>
  </si>
  <si>
    <t># Madres lactantes encuestadas que refieren conocer y cómo acceder a la Línea Amiga y cuándo utilizarla (Pregunta 37 de parto y puerperio y 30 de Posparto y CYD)</t>
  </si>
  <si>
    <r>
      <t xml:space="preserve">Encuestas IAMII de Parto y Puerperio - Consolidado </t>
    </r>
    <r>
      <rPr>
        <b/>
        <sz val="11"/>
        <color indexed="40"/>
        <rFont val="Calibri"/>
        <family val="2"/>
      </rPr>
      <t>Pregunta No 37 y pregunta No 30</t>
    </r>
    <r>
      <rPr>
        <b/>
        <sz val="11"/>
        <color indexed="8"/>
        <rFont val="Calibri"/>
        <family val="2"/>
      </rPr>
      <t xml:space="preserve"> del consolidado de la encuesta de Posparto y CYD  </t>
    </r>
  </si>
  <si>
    <t>Total madres lactantes encuestadas usuarias de la institución  en los dos servicios en el período evaluado</t>
  </si>
  <si>
    <r>
      <rPr>
        <b/>
        <sz val="11"/>
        <color indexed="8"/>
        <rFont val="Calibri"/>
        <family val="2"/>
      </rPr>
      <t>10.6</t>
    </r>
    <r>
      <rPr>
        <sz val="11"/>
        <color theme="1"/>
        <rFont val="Calibri"/>
        <family val="2"/>
      </rPr>
      <t xml:space="preserve"> % de madres, padres o familiares de menores de 18 años usuarios de la institución que refieren conocer y cómo acceder a la línea amiga y cuando utilizarla en caso de tener problemas con la lactancia materna y con los demás aspectos de salud y nutrición materna e infantil</t>
    </r>
  </si>
  <si>
    <t># Madres, padres y familiares de niños y niñas menores de 18 años encuestados que refieren conocer y cómo acceder a la Línea Amiga y cuándo utilizarla (Pregunta 30 de Posparto y CYD)</t>
  </si>
  <si>
    <r>
      <t xml:space="preserve">Encuestas IAMII de  Posparto y CYD- Consolidado </t>
    </r>
    <r>
      <rPr>
        <b/>
        <sz val="11"/>
        <color indexed="40"/>
        <rFont val="Calibri"/>
        <family val="2"/>
      </rPr>
      <t>Pregunta No 30</t>
    </r>
  </si>
  <si>
    <t xml:space="preserve">Total madres, padres y familiares de niños y niñas menores de 18 años encuestados usuarios de la institución  en el período evaluado </t>
  </si>
  <si>
    <r>
      <rPr>
        <b/>
        <sz val="11"/>
        <color indexed="8"/>
        <rFont val="Calibri"/>
        <family val="2"/>
      </rPr>
      <t>10.7</t>
    </r>
    <r>
      <rPr>
        <sz val="11"/>
        <color theme="1"/>
        <rFont val="Calibri"/>
        <family val="2"/>
      </rPr>
      <t xml:space="preserve"> % de gestantes usuarias de la institución que recibieron orientación mediante visita domiciliaria o mediante la Línea Amiga según necesidad</t>
    </r>
  </si>
  <si>
    <t># de HC o formato de gestantes de línea telefónica auditados  con registro de orientación o apoyo realizado</t>
  </si>
  <si>
    <t>Hisotrias clínicas de gestantes</t>
  </si>
  <si>
    <t>Total de HC o registros de gestantes auditados que requirieron la intervención</t>
  </si>
  <si>
    <r>
      <rPr>
        <b/>
        <sz val="11"/>
        <color indexed="8"/>
        <rFont val="Calibri"/>
        <family val="2"/>
      </rPr>
      <t>10.8</t>
    </r>
    <r>
      <rPr>
        <sz val="11"/>
        <color theme="1"/>
        <rFont val="Calibri"/>
        <family val="2"/>
      </rPr>
      <t xml:space="preserve"> % de madres lactantes usuarias de la institución que recibieron orientación mediante visita domiciliaria o Línea Amiga.</t>
    </r>
  </si>
  <si>
    <t># de HC o formato de lactantes de línea telefónica auditados  con registro de orientación o apoyo realizado</t>
  </si>
  <si>
    <t>Hisotrias clínicas de lactantes</t>
  </si>
  <si>
    <t>Total de HC o registros de lactantes auditados que requirieron la intervención en el período evaluado</t>
  </si>
  <si>
    <r>
      <rPr>
        <b/>
        <sz val="11"/>
        <color indexed="8"/>
        <rFont val="Calibri"/>
        <family val="2"/>
      </rPr>
      <t>10.9</t>
    </r>
    <r>
      <rPr>
        <sz val="11"/>
        <color theme="1"/>
        <rFont val="Calibri"/>
        <family val="2"/>
      </rPr>
      <t xml:space="preserve"> % de madres, padres o familiares de menores de 18 años usuarios de la institución que recibieron orientación mediante visita domiciliaria o Línea Amiga.</t>
    </r>
  </si>
  <si>
    <t># de HC o formato de menores de 18 años de línea telefónica auditados  con registro de orientación o apoyo realizado</t>
  </si>
  <si>
    <t>Hisotrias clínicas de menores de 18 años</t>
  </si>
  <si>
    <t>Total de HC o registros de menores de 18 años auditados que requirieron la intervención en el período evaluado</t>
  </si>
  <si>
    <r>
      <rPr>
        <b/>
        <sz val="11"/>
        <color indexed="8"/>
        <rFont val="Calibri"/>
        <family val="2"/>
      </rPr>
      <t>10.10</t>
    </r>
    <r>
      <rPr>
        <sz val="11"/>
        <color theme="1"/>
        <rFont val="Calibri"/>
        <family val="2"/>
      </rPr>
      <t xml:space="preserve"> % de personas de trabajo comunitario de la institución con dotación en material educativo para temas de atención materno infantil y prácticas claves. </t>
    </r>
  </si>
  <si>
    <t xml:space="preserve"># Personas integrantes de línea amiga con dotación en material educativo con temas de atención materno - infantil y prácticas claves </t>
  </si>
  <si>
    <t>Acta de entrega del material</t>
  </si>
  <si>
    <r>
      <rPr>
        <b/>
        <sz val="11"/>
        <color indexed="8"/>
        <rFont val="Calibri"/>
        <family val="2"/>
      </rPr>
      <t xml:space="preserve">10.11 </t>
    </r>
    <r>
      <rPr>
        <sz val="11"/>
        <color theme="1"/>
        <rFont val="Calibri"/>
        <family val="2"/>
      </rPr>
      <t>La institución tiene disponible el directorio de la línea amiga institucional y/o comunitario publicado e informa a las usuarias y usuarios sobre la existencia y funcionamiento de los mismos</t>
    </r>
  </si>
  <si>
    <t>Directorio de la Línea Amiga actualizado y publicado</t>
  </si>
  <si>
    <r>
      <rPr>
        <b/>
        <sz val="11"/>
        <color indexed="8"/>
        <rFont val="Calibri"/>
        <family val="2"/>
      </rPr>
      <t xml:space="preserve">10.12 </t>
    </r>
    <r>
      <rPr>
        <sz val="11"/>
        <color theme="1"/>
        <rFont val="Calibri"/>
        <family val="2"/>
      </rPr>
      <t>Los coordinadores/as de los servicios de enfermería, nutrición, trabajo social, psicología y urgencias confirman que en caso de que la madre acuda a la institución por problemas relacionados con su salud o la de su hija o hijo, es atendida y se le resuelven las dudas efectivamente, y en ningún caso se le devuelve sin atención</t>
    </r>
  </si>
  <si>
    <t>Verificación directa y períodica por parte del Referente IAMII - Medio de verificación</t>
  </si>
  <si>
    <t>Actas de reunión</t>
  </si>
  <si>
    <t>Documentos de las acciones realizadas</t>
  </si>
  <si>
    <t>Formato de captación temprana a programas de PYP</t>
  </si>
  <si>
    <t>Total de gestantes canalizadas en la institución en el período evaluado</t>
  </si>
  <si>
    <t># de madres lactantes con dificultades canalizadas por el personal de línea amiga</t>
  </si>
  <si>
    <t xml:space="preserve">Registro de Referencia y contrarreferencia comunitario y Registro en HC </t>
  </si>
  <si>
    <t>Total de madres lactantes canalizadas en la institución en el período evaluado</t>
  </si>
  <si>
    <t>Total de menores de 10 años canalizados en la institución en el período evaluado</t>
  </si>
  <si>
    <t>Total de adolescentes de 10 a 18 años canalizados en la institución en el período evaluado</t>
  </si>
  <si>
    <r>
      <rPr>
        <b/>
        <sz val="11"/>
        <color indexed="8"/>
        <rFont val="Calibri"/>
        <family val="2"/>
      </rPr>
      <t xml:space="preserve">10.13 </t>
    </r>
    <r>
      <rPr>
        <sz val="11"/>
        <color theme="1"/>
        <rFont val="Calibri"/>
        <family val="2"/>
      </rPr>
      <t>La institución favorece la integración de los diferentes grupos y/o redes de apoyo institucional y comunitario que implementan otras estrategias o intervenciones (AIEPI, maternidad saludable, reducción de la transmisión perinatal del VIH y sífilis)</t>
    </r>
  </si>
  <si>
    <r>
      <rPr>
        <b/>
        <sz val="11"/>
        <color indexed="8"/>
        <rFont val="Calibri"/>
        <family val="2"/>
      </rPr>
      <t xml:space="preserve">10.14 </t>
    </r>
    <r>
      <rPr>
        <sz val="11"/>
        <color theme="1"/>
        <rFont val="Calibri"/>
        <family val="2"/>
      </rPr>
      <t>La institución tiene en cuenta las propuestas de los grupos/ redes de apoyo comunitario y/o institucional para el mejoramiento de la atención en salud y coordina con ellos actividades que promuevan la salud y la nutrición como en el caso de la celebración de “La Semana Nacional y Mundial de la lactancia materna” y otras iniciativas</t>
    </r>
  </si>
  <si>
    <r>
      <rPr>
        <b/>
        <sz val="11"/>
        <color indexed="8"/>
        <rFont val="Calibri"/>
        <family val="2"/>
      </rPr>
      <t xml:space="preserve">10.15 </t>
    </r>
    <r>
      <rPr>
        <sz val="11"/>
        <color theme="1"/>
        <rFont val="Calibri"/>
        <family val="2"/>
      </rPr>
      <t>Los grupos y/o redes de apoyo conocen los mecanismos de seguimiento para apoyar a las madres a su salida del servicio de maternidad</t>
    </r>
  </si>
  <si>
    <r>
      <rPr>
        <b/>
        <sz val="11"/>
        <color indexed="8"/>
        <rFont val="Calibri"/>
        <family val="2"/>
      </rPr>
      <t>10.16</t>
    </r>
    <r>
      <rPr>
        <sz val="11"/>
        <color theme="1"/>
        <rFont val="Calibri"/>
        <family val="2"/>
      </rPr>
      <t xml:space="preserve"> % de gestantes canalizadas por el personal de trabajo comunitario a la institución</t>
    </r>
  </si>
  <si>
    <r>
      <rPr>
        <b/>
        <sz val="11"/>
        <color indexed="8"/>
        <rFont val="Calibri"/>
        <family val="2"/>
      </rPr>
      <t>10.17</t>
    </r>
    <r>
      <rPr>
        <sz val="11"/>
        <color theme="1"/>
        <rFont val="Calibri"/>
        <family val="2"/>
      </rPr>
      <t xml:space="preserve"> % de madres lactantes con dificultades canalizadas por el personal de trabajo comunitario a la institución</t>
    </r>
  </si>
  <si>
    <r>
      <rPr>
        <b/>
        <sz val="11"/>
        <color indexed="8"/>
        <rFont val="Calibri"/>
        <family val="2"/>
      </rPr>
      <t xml:space="preserve">10.18 </t>
    </r>
    <r>
      <rPr>
        <sz val="11"/>
        <color theme="1"/>
        <rFont val="Calibri"/>
        <family val="2"/>
      </rPr>
      <t>% de menores de 12 años  canalizadas por el personal de trabajo comunitario a la institución.</t>
    </r>
  </si>
  <si>
    <t>PASO 10.</t>
  </si>
  <si>
    <t>Número de madres sensibilizadas sobre el Programa Banco de Leche Humana para captación de Donantes</t>
  </si>
  <si>
    <r>
      <rPr>
        <b/>
        <sz val="11"/>
        <color indexed="8"/>
        <rFont val="Calibri"/>
        <family val="2"/>
      </rPr>
      <t>10.19</t>
    </r>
    <r>
      <rPr>
        <sz val="11"/>
        <color theme="1"/>
        <rFont val="Calibri"/>
        <family val="2"/>
      </rPr>
      <t xml:space="preserve"> % de adolescentes de 12 a 18 años canalizadas por el personal de trabajo comunitario a la institución</t>
    </r>
  </si>
  <si>
    <t>Marque 1 si la Institución presta atención en control prenatal se aplican los ítems 7.2, 7.4, 7.7 y 7.9</t>
  </si>
  <si>
    <r>
      <t xml:space="preserve">Marque 4 si la institución atiende población pediátrica. Aplicarán sólo los ítems </t>
    </r>
    <r>
      <rPr>
        <b/>
        <sz val="11"/>
        <rFont val="Calibri"/>
        <family val="2"/>
      </rPr>
      <t>7.2, 7.3, 7.4, 7.5, 7.6, 7.8 y 7.9</t>
    </r>
  </si>
  <si>
    <t>Marque 1 si la Institución presta únicamente atención primaria de promoción y prevención tendrá en cuenta todos los ítems de autoevaluación (Este escenario incluye las Insituciones con CPN y Partos)</t>
  </si>
  <si>
    <t>Marque 1 si la Institución presta únicamente atención primaria de promoción y prevención aplican los ítems  4.1, 4.2 y 4.22</t>
  </si>
  <si>
    <t xml:space="preserve">Marque 2 si la Institución presta únicamente atención primaria de promoción y prevención y partos, se aplican todos los ítems </t>
  </si>
  <si>
    <t>Marque 1 si la Institución presta únicamente atención primaria de promoción y prevención aplican los ítems 5.1, 5.2, 5.3, 5.4, 5.5, 5.6, 5.7, 5.8, 5.9, 5.10, 5.13, 5.15, 5.18 y 5.20</t>
  </si>
  <si>
    <t xml:space="preserve">            R:/ Cumple - No Cumple.                  Meta programática estipulada por Ministerio de Salud</t>
  </si>
  <si>
    <r>
      <rPr>
        <b/>
        <sz val="11"/>
        <color indexed="8"/>
        <rFont val="Calibri"/>
        <family val="2"/>
      </rPr>
      <t>8,7</t>
    </r>
    <r>
      <rPr>
        <sz val="11"/>
        <color theme="1"/>
        <rFont val="Calibri"/>
        <family val="2"/>
      </rPr>
      <t xml:space="preserve"> % de madres / cuidadores  quienes conocen sobre la evolución el crecimiento y desarrollo de los niños y las niñas</t>
    </r>
  </si>
  <si>
    <t>Total de niños y niñas con bajo peso al nacer a término usuarios de la institución en el periodo evaluado</t>
  </si>
  <si>
    <r>
      <t xml:space="preserve">8.34 </t>
    </r>
    <r>
      <rPr>
        <sz val="11"/>
        <color theme="1"/>
        <rFont val="Calibri"/>
        <family val="2"/>
      </rPr>
      <t>% de niños y niñas de la institución prematuros o recién nacidos con bajo peso al nacer que asisten al Programa Madre Canguro y con seguimiento de acuerdo al lineamiento nacional</t>
    </r>
  </si>
  <si>
    <t># Niños y niñas prematuros o recién nacidos con bajo peso al nacer que asisten al Programa Madre Canguro (Intrahospitalario / Ambulatorio)</t>
  </si>
  <si>
    <t>Total de niños y niñas prematuos y con bajo peso al nacer usuarios de la institución en el periodo evaluado</t>
  </si>
  <si>
    <t xml:space="preserve">Marque 2 si Institución presta únicamente atención primaria de promoción y prevención y partos,  aplican todos los ítems </t>
  </si>
  <si>
    <t>Marque 3 si la institución atiende solo partos, cesáreas y/o consulta externa especializada,  aplican todos los ítems</t>
  </si>
  <si>
    <t>Marque 2 si la institución presta atención en control prenatal y partos,  aplican todos los ítems excepto el 7.6</t>
  </si>
  <si>
    <t>Marque 3 si la institución atiende solo partos, cesáreas y/o consulta externa especializada, aplican todos los ítems</t>
  </si>
  <si>
    <t>Marque 1 si la Institución presta atención en control prenatal, aplican todos los ítems excepto el  8.30</t>
  </si>
  <si>
    <t xml:space="preserve">Marque 2 si la institución presta atención en control prenatal y partos, aplican todos los ítems </t>
  </si>
  <si>
    <t>Marque 3 si la institución atiende solo partos, cesáreas y/o consulta externa especializada, aplican los items  8.12, 8.18, 8.20, 8.23, 8.24, 8.25, 8.28, 8.29, 8.30,  8.32, 8.34 y 8.35</t>
  </si>
  <si>
    <t>Marque 4 si la institución atiende población pediátrica. Aplicarán  los ítems  8.4, 8.5, 8.6, 8.9, 8.12, 8.13, 8.17,.8.18, 8.20. 8.21, 8.22, 8.23, 8.24, 8.25, 8.26, 8.27, 8.31,8.32, 8.34 y 8.35</t>
  </si>
  <si>
    <t>Total de madres gestantes y lactantes en el periodo evaluado</t>
  </si>
  <si>
    <t xml:space="preserve">Número de madres dondantes efectivas remitidas al Programa Banco de Leche Humana </t>
  </si>
  <si>
    <t>Total de madres gestantes y lactantes sensibilizadas y captadas como donantes para el BLH</t>
  </si>
  <si>
    <t>Formato de  sensibilización, captación y remisión de madres donantes para el  BLH</t>
  </si>
  <si>
    <r>
      <rPr>
        <b/>
        <sz val="11"/>
        <color indexed="8"/>
        <rFont val="Calibri"/>
        <family val="2"/>
      </rPr>
      <t xml:space="preserve">10.20 </t>
    </r>
    <r>
      <rPr>
        <sz val="11"/>
        <color theme="1"/>
        <rFont val="Calibri"/>
        <family val="2"/>
      </rPr>
      <t xml:space="preserve">La institución cuenta con </t>
    </r>
    <r>
      <rPr>
        <b/>
        <sz val="11"/>
        <color indexed="8"/>
        <rFont val="Calibri"/>
        <family val="2"/>
      </rPr>
      <t>Sala Amiga de Lactancia Materna</t>
    </r>
  </si>
  <si>
    <r>
      <rPr>
        <b/>
        <sz val="11"/>
        <color indexed="8"/>
        <rFont val="Calibri"/>
        <family val="2"/>
      </rPr>
      <t>10.21 %</t>
    </r>
    <r>
      <rPr>
        <sz val="11"/>
        <color theme="1"/>
        <rFont val="Calibri"/>
        <family val="2"/>
      </rPr>
      <t xml:space="preserve"> </t>
    </r>
    <r>
      <rPr>
        <b/>
        <sz val="11"/>
        <color indexed="8"/>
        <rFont val="Calibri"/>
        <family val="2"/>
      </rPr>
      <t>de madres sensibilizadas sobre el Programa Banco de Leche Humana</t>
    </r>
    <r>
      <rPr>
        <sz val="11"/>
        <color theme="1"/>
        <rFont val="Calibri"/>
        <family val="2"/>
      </rPr>
      <t xml:space="preserve"> para captación de Donantes</t>
    </r>
  </si>
  <si>
    <r>
      <rPr>
        <b/>
        <sz val="11"/>
        <color indexed="8"/>
        <rFont val="Calibri"/>
        <family val="2"/>
      </rPr>
      <t>10.22</t>
    </r>
    <r>
      <rPr>
        <sz val="11"/>
        <color theme="1"/>
        <rFont val="Calibri"/>
        <family val="2"/>
      </rPr>
      <t xml:space="preserve"> % </t>
    </r>
    <r>
      <rPr>
        <b/>
        <sz val="11"/>
        <color indexed="8"/>
        <rFont val="Calibri"/>
        <family val="2"/>
      </rPr>
      <t>de madres donantes captadas  efectivas</t>
    </r>
    <r>
      <rPr>
        <sz val="11"/>
        <color theme="1"/>
        <rFont val="Calibri"/>
        <family val="2"/>
      </rPr>
      <t xml:space="preserve"> remitidas al BLH</t>
    </r>
  </si>
  <si>
    <t>Protocolo de Sala Amiga de LM Vs Calidad y verificación directa</t>
  </si>
  <si>
    <t>Tomar como referencia el estado del reporte de Seguimiento a Actividades Preventivas por Persona - Modulo de Gestión del Riesgo Individual MinsaludConsultar en la web del Minsalud: http://rssvr2.sispro.gov.co/Personas_PEDT/</t>
  </si>
  <si>
    <r>
      <rPr>
        <b/>
        <sz val="11"/>
        <color indexed="8"/>
        <rFont val="Calibri"/>
        <family val="2"/>
      </rPr>
      <t xml:space="preserve">8.11 </t>
    </r>
    <r>
      <rPr>
        <sz val="11"/>
        <color theme="1"/>
        <rFont val="Calibri"/>
        <family val="2"/>
      </rPr>
      <t>% de niños y niñas entre los 6 y 23 meses que reciben suplementación de micronutrientes de acuerdo al Programa Nacional para la Prevención y Reducción de Anemia Nutricional (MNP)</t>
    </r>
    <r>
      <rPr>
        <b/>
        <sz val="11"/>
        <color indexed="8"/>
        <rFont val="Calibri"/>
        <family val="2"/>
      </rPr>
      <t xml:space="preserve">
</t>
    </r>
  </si>
  <si>
    <t># Niños y niñas entre los 6 y 23 meses  que reciben suplementación de micronutrientes en polvo</t>
  </si>
  <si>
    <t>Total niños y niñas entre 6 y 23 meses usuarios de la institución en el periodo evaluado</t>
  </si>
  <si>
    <t># Niños y niñas entre 24 y 59 meses que reciben suplementación de micronutrientes esquema AIEPI</t>
  </si>
  <si>
    <t>Total niños y niñas entre 24 y 59 meses usuarios de la institución en el periodo evaluado</t>
  </si>
  <si>
    <t>Registros de Entrega PNPRAN</t>
  </si>
  <si>
    <t>Auditoría de Historias Clínicas y Seguimiento a Planes de Mejora AIEPI</t>
  </si>
  <si>
    <r>
      <rPr>
        <b/>
        <sz val="11"/>
        <color indexed="8"/>
        <rFont val="Calibri"/>
        <family val="2"/>
      </rPr>
      <t xml:space="preserve">8.13 </t>
    </r>
    <r>
      <rPr>
        <sz val="11"/>
        <color theme="1"/>
        <rFont val="Calibri"/>
        <family val="2"/>
      </rPr>
      <t>% de madres usuarias / cuidadores que han recibido educación de acuerdo a las Guias Alimentarias Basadas en Alimentos para la Población Colombiana</t>
    </r>
  </si>
  <si>
    <r>
      <rPr>
        <b/>
        <sz val="11"/>
        <color indexed="8"/>
        <rFont val="Calibri"/>
        <family val="2"/>
      </rPr>
      <t>8.14</t>
    </r>
    <r>
      <rPr>
        <sz val="11"/>
        <color theme="1"/>
        <rFont val="Calibri"/>
        <family val="2"/>
      </rPr>
      <t xml:space="preserve"> % de niños y niñas usuarios de consulta externa y/o hospitalización con diagnóstico oportuno de anemia o malnutrición, evaluación de la alimentación y remisión inmediata para su intervención oportuna y seguimiento a esa remisión  (referencia y contrareferencia)</t>
    </r>
  </si>
  <si>
    <r>
      <rPr>
        <b/>
        <sz val="11"/>
        <color indexed="8"/>
        <rFont val="Calibri"/>
        <family val="2"/>
      </rPr>
      <t>8,15</t>
    </r>
    <r>
      <rPr>
        <sz val="11"/>
        <color theme="1"/>
        <rFont val="Calibri"/>
        <family val="2"/>
      </rPr>
      <t xml:space="preserve"> % de </t>
    </r>
    <r>
      <rPr>
        <b/>
        <sz val="11"/>
        <color indexed="8"/>
        <rFont val="Calibri"/>
        <family val="2"/>
      </rPr>
      <t>menores de 5 años</t>
    </r>
    <r>
      <rPr>
        <sz val="11"/>
        <color theme="1"/>
        <rFont val="Calibri"/>
        <family val="2"/>
      </rPr>
      <t xml:space="preserve"> usuarios de la institución con </t>
    </r>
    <r>
      <rPr>
        <b/>
        <sz val="11"/>
        <color indexed="8"/>
        <rFont val="Calibri"/>
        <family val="2"/>
      </rPr>
      <t>tratamiento odontológico terminado</t>
    </r>
  </si>
  <si>
    <r>
      <rPr>
        <b/>
        <sz val="11"/>
        <color indexed="8"/>
        <rFont val="Calibri"/>
        <family val="2"/>
      </rPr>
      <t>8,16</t>
    </r>
    <r>
      <rPr>
        <sz val="11"/>
        <color theme="1"/>
        <rFont val="Calibri"/>
        <family val="2"/>
      </rPr>
      <t xml:space="preserve"> % de </t>
    </r>
    <r>
      <rPr>
        <b/>
        <sz val="11"/>
        <color indexed="8"/>
        <rFont val="Calibri"/>
        <family val="2"/>
      </rPr>
      <t>niños y niñas de 5 a 10 años</t>
    </r>
    <r>
      <rPr>
        <sz val="11"/>
        <color theme="1"/>
        <rFont val="Calibri"/>
        <family val="2"/>
      </rPr>
      <t xml:space="preserve"> usuarios de la institución </t>
    </r>
    <r>
      <rPr>
        <b/>
        <sz val="11"/>
        <color indexed="8"/>
        <rFont val="Calibri"/>
        <family val="2"/>
      </rPr>
      <t>con tratamiento odontológico terminado</t>
    </r>
  </si>
  <si>
    <r>
      <rPr>
        <b/>
        <sz val="11"/>
        <color indexed="8"/>
        <rFont val="Calibri"/>
        <family val="2"/>
      </rPr>
      <t>8,17</t>
    </r>
    <r>
      <rPr>
        <sz val="11"/>
        <color theme="1"/>
        <rFont val="Calibri"/>
        <family val="2"/>
      </rPr>
      <t xml:space="preserve">  % de </t>
    </r>
    <r>
      <rPr>
        <b/>
        <sz val="11"/>
        <color indexed="8"/>
        <rFont val="Calibri"/>
        <family val="2"/>
      </rPr>
      <t>adolescentes de 11 a 18 años</t>
    </r>
    <r>
      <rPr>
        <sz val="11"/>
        <color theme="1"/>
        <rFont val="Calibri"/>
        <family val="2"/>
      </rPr>
      <t xml:space="preserve"> usuarios de la institución</t>
    </r>
    <r>
      <rPr>
        <b/>
        <sz val="11"/>
        <color indexed="8"/>
        <rFont val="Calibri"/>
        <family val="2"/>
      </rPr>
      <t xml:space="preserve"> con tratamiento odontológico terminado</t>
    </r>
  </si>
  <si>
    <r>
      <rPr>
        <b/>
        <sz val="11"/>
        <color indexed="8"/>
        <rFont val="Calibri"/>
        <family val="2"/>
      </rPr>
      <t xml:space="preserve">8.18 </t>
    </r>
    <r>
      <rPr>
        <sz val="11"/>
        <color theme="1"/>
        <rFont val="Calibri"/>
        <family val="2"/>
      </rPr>
      <t xml:space="preserve">% de madres usuarias / cuidadores que han recibido </t>
    </r>
    <r>
      <rPr>
        <b/>
        <sz val="11"/>
        <color indexed="8"/>
        <rFont val="Calibri"/>
        <family val="2"/>
      </rPr>
      <t>educación sobre ventajas de amamantar relacionadas con la salud bucal</t>
    </r>
    <r>
      <rPr>
        <sz val="11"/>
        <color theme="1"/>
        <rFont val="Calibri"/>
        <family val="2"/>
      </rPr>
      <t>, las desventajas del uso de chupos y biberones y la importancia de llevar a los niños y niñas a la consulta de salud bucal.</t>
    </r>
  </si>
  <si>
    <r>
      <rPr>
        <b/>
        <sz val="11"/>
        <color indexed="8"/>
        <rFont val="Calibri"/>
        <family val="2"/>
      </rPr>
      <t>8.19</t>
    </r>
    <r>
      <rPr>
        <sz val="11"/>
        <color theme="1"/>
        <rFont val="Calibri"/>
        <family val="2"/>
      </rPr>
      <t xml:space="preserve"> La insitución de salud cuenta con mecanismos de  </t>
    </r>
    <r>
      <rPr>
        <b/>
        <sz val="11"/>
        <color indexed="8"/>
        <rFont val="Calibri"/>
        <family val="2"/>
      </rPr>
      <t>apoyo especial a las niñas y los niños que se encuentran en condiciones de vulnerabilidad</t>
    </r>
    <r>
      <rPr>
        <sz val="11"/>
        <color theme="1"/>
        <rFont val="Calibri"/>
        <family val="2"/>
      </rPr>
      <t xml:space="preserve"> (vulnerabilidad social como pobreza extrema, violencia intrafamiliar, familias disfuncionales, adicción a sustancias psicoactivas, depresión materna, madres cabeza de familia, desplazamiento, discapacidad, bajo peso al nacer, o afectación por VIH)</t>
    </r>
  </si>
  <si>
    <r>
      <rPr>
        <b/>
        <sz val="11"/>
        <color indexed="8"/>
        <rFont val="Calibri"/>
        <family val="2"/>
      </rPr>
      <t xml:space="preserve">8.20 </t>
    </r>
    <r>
      <rPr>
        <sz val="11"/>
        <color theme="1"/>
        <rFont val="Calibri"/>
        <family val="2"/>
      </rPr>
      <t xml:space="preserve">% de madres usuarias / cuidadores que han recibido </t>
    </r>
    <r>
      <rPr>
        <b/>
        <sz val="11"/>
        <color indexed="8"/>
        <rFont val="Calibri"/>
        <family val="2"/>
      </rPr>
      <t xml:space="preserve">educación sobre cómo tratar la  enfermedad y la importancia de la alimentación y nutrición adecuadas durante la convalecencia </t>
    </r>
  </si>
  <si>
    <r>
      <rPr>
        <b/>
        <sz val="11"/>
        <color indexed="8"/>
        <rFont val="Calibri"/>
        <family val="2"/>
      </rPr>
      <t xml:space="preserve">8.21 </t>
    </r>
    <r>
      <rPr>
        <sz val="11"/>
        <color theme="1"/>
        <rFont val="Calibri"/>
        <family val="2"/>
      </rPr>
      <t xml:space="preserve">% de madres usuarias / cuidadores que han recibido </t>
    </r>
    <r>
      <rPr>
        <b/>
        <sz val="11"/>
        <color indexed="8"/>
        <rFont val="Calibri"/>
        <family val="2"/>
      </rPr>
      <t>educación sobre pautas y prácticas de crianza que favorecen el desarrollo infantil temprano</t>
    </r>
  </si>
  <si>
    <r>
      <rPr>
        <b/>
        <sz val="11"/>
        <color indexed="8"/>
        <rFont val="Calibri"/>
        <family val="2"/>
      </rPr>
      <t>8,22</t>
    </r>
    <r>
      <rPr>
        <sz val="11"/>
        <color theme="1"/>
        <rFont val="Calibri"/>
        <family val="2"/>
      </rPr>
      <t xml:space="preserve"> % de madre, padres o cuidadores que recibieron </t>
    </r>
    <r>
      <rPr>
        <b/>
        <sz val="11"/>
        <color indexed="8"/>
        <rFont val="Calibri"/>
        <family val="2"/>
      </rPr>
      <t>educación en la post consulta AIEPI orientada a fomentar factores protectores</t>
    </r>
    <r>
      <rPr>
        <sz val="11"/>
        <color theme="1"/>
        <rFont val="Calibri"/>
        <family val="2"/>
      </rPr>
      <t xml:space="preserve"> para la salud y nutrición infantil</t>
    </r>
  </si>
  <si>
    <r>
      <t xml:space="preserve">8.23 </t>
    </r>
    <r>
      <rPr>
        <sz val="11"/>
        <color theme="1"/>
        <rFont val="Calibri"/>
        <family val="2"/>
      </rPr>
      <t xml:space="preserve">La institución orienta a las madres, padres y familiares </t>
    </r>
    <r>
      <rPr>
        <b/>
        <sz val="11"/>
        <color indexed="8"/>
        <rFont val="Calibri"/>
        <family val="2"/>
      </rPr>
      <t>conocen sobre la existencia y cómo contactarse con redes/grupos
institucionales y comunitarios de apoyo</t>
    </r>
    <r>
      <rPr>
        <sz val="11"/>
        <color theme="1"/>
        <rFont val="Calibri"/>
        <family val="2"/>
      </rPr>
      <t>, que refuerzan las prácticas de cuidado para niñas y niños, enseñadas en la institución, para continuarlas en los espacios en donde trascurre su cotidianidad (hogar, escuelas, espacios públicos, entre otros</t>
    </r>
  </si>
  <si>
    <r>
      <rPr>
        <b/>
        <sz val="11"/>
        <color indexed="8"/>
        <rFont val="Calibri"/>
        <family val="2"/>
      </rPr>
      <t xml:space="preserve">8.24 </t>
    </r>
    <r>
      <rPr>
        <sz val="11"/>
        <color theme="1"/>
        <rFont val="Calibri"/>
        <family val="2"/>
      </rPr>
      <t>Institución con Proceso de Planeación de AIEPI operando para la vigencia anualmente (presentación de informes trimestrales - analizados en comité)</t>
    </r>
  </si>
  <si>
    <r>
      <t xml:space="preserve">8.25 </t>
    </r>
    <r>
      <rPr>
        <sz val="11"/>
        <color theme="1"/>
        <rFont val="Calibri"/>
        <family val="2"/>
      </rPr>
      <t>% del personal de médicos/enfermeras de la institución que se encuentran capacitados (actualizados) y practican  el AIEPI clínico</t>
    </r>
  </si>
  <si>
    <r>
      <rPr>
        <b/>
        <sz val="11"/>
        <color indexed="8"/>
        <rFont val="Calibri"/>
        <family val="2"/>
      </rPr>
      <t>8.26</t>
    </r>
    <r>
      <rPr>
        <sz val="11"/>
        <color theme="1"/>
        <rFont val="Calibri"/>
        <family val="2"/>
      </rPr>
      <t xml:space="preserve"> Institución presta servicio de post-consulta de AIEPI con personal delegado para este fin </t>
    </r>
  </si>
  <si>
    <r>
      <rPr>
        <b/>
        <sz val="11"/>
        <color indexed="8"/>
        <rFont val="Calibri"/>
        <family val="2"/>
      </rPr>
      <t>8.27</t>
    </r>
    <r>
      <rPr>
        <sz val="11"/>
        <color theme="1"/>
        <rFont val="Calibri"/>
        <family val="2"/>
      </rPr>
      <t xml:space="preserve"> % de menores de 5 años usuarios que recibieron el tratamiento de acuerdo a la estrategia AIEPI </t>
    </r>
  </si>
  <si>
    <r>
      <rPr>
        <b/>
        <sz val="11"/>
        <color indexed="8"/>
        <rFont val="Calibri"/>
        <family val="2"/>
      </rPr>
      <t>8.28</t>
    </r>
    <r>
      <rPr>
        <sz val="11"/>
        <color theme="1"/>
        <rFont val="Calibri"/>
        <family val="2"/>
      </rPr>
      <t xml:space="preserve"> Institución con servicio habilitado para vacunación: con manejo adecuado de la red de frío del servicio de vacunación y con manejo adecuado del Sistema de Información del PAI, con personal de vacunadores certificados y/o capacitados en la vigencia.</t>
    </r>
  </si>
  <si>
    <r>
      <rPr>
        <b/>
        <sz val="11"/>
        <color indexed="8"/>
        <rFont val="Calibri"/>
        <family val="2"/>
      </rPr>
      <t>8.29</t>
    </r>
    <r>
      <rPr>
        <sz val="11"/>
        <color theme="1"/>
        <rFont val="Calibri"/>
        <family val="2"/>
      </rPr>
      <t xml:space="preserve"> % de usuarios de la institución con esquema completo de vacunación (% de cumplimiento en menor de un año, un año, cinco años, MEF, gestantes y niñas de 9 a 17 años).</t>
    </r>
  </si>
  <si>
    <r>
      <rPr>
        <b/>
        <sz val="11"/>
        <color indexed="8"/>
        <rFont val="Calibri"/>
        <family val="2"/>
      </rPr>
      <t xml:space="preserve">8.12 </t>
    </r>
    <r>
      <rPr>
        <sz val="11"/>
        <color theme="1"/>
        <rFont val="Calibri"/>
        <family val="2"/>
      </rPr>
      <t>% de niños y niñas entre 24 y 59 meses que reciben suplementación con micronutrientes (Sulfato Ferroso, Vitamina A, Zinc) bajo el esquema de la Estrategia AIEPI</t>
    </r>
    <r>
      <rPr>
        <b/>
        <sz val="11"/>
        <color indexed="8"/>
        <rFont val="Calibri"/>
        <family val="2"/>
      </rPr>
      <t xml:space="preserve">
</t>
    </r>
  </si>
  <si>
    <t># Gestantes con esquema de vacunación completo según trimestre de gestación,  registro en HC y carné o remisión oportuna</t>
  </si>
  <si>
    <r>
      <rPr>
        <b/>
        <sz val="11"/>
        <color indexed="8"/>
        <rFont val="Calibri"/>
        <family val="2"/>
      </rPr>
      <t>3,29</t>
    </r>
    <r>
      <rPr>
        <sz val="11"/>
        <color theme="1"/>
        <rFont val="Calibri"/>
        <family val="2"/>
      </rPr>
      <t xml:space="preserve"> % de g</t>
    </r>
    <r>
      <rPr>
        <sz val="11"/>
        <rFont val="Calibri"/>
        <family val="2"/>
      </rPr>
      <t xml:space="preserve">estantes usuarias de la Institución con </t>
    </r>
    <r>
      <rPr>
        <b/>
        <sz val="11"/>
        <rFont val="Calibri"/>
        <family val="2"/>
      </rPr>
      <t xml:space="preserve">esquema de vacunación completo o remisión oportuna </t>
    </r>
    <r>
      <rPr>
        <sz val="11"/>
        <rFont val="Calibri"/>
        <family val="2"/>
      </rPr>
      <t>según trimestre de gestación, se les explica su importancia y se les registra en la historia clínica y en el carné materno, respectivamente.</t>
    </r>
  </si>
  <si>
    <r>
      <t xml:space="preserve">Auditorías de Historias Clínicas </t>
    </r>
    <r>
      <rPr>
        <b/>
        <sz val="11"/>
        <color indexed="40"/>
        <rFont val="Calibri"/>
        <family val="2"/>
      </rPr>
      <t xml:space="preserve">Consolidado y análisis de encuestas pregunta 46 </t>
    </r>
  </si>
  <si>
    <t>Diligenciar según corresponda</t>
  </si>
  <si>
    <t>Convenciones</t>
  </si>
  <si>
    <t>Marque 2 si la institución atiende solo partos, cesáreas y/o consulta externa especializada, para ellas se aplican los ítems 3.4, 3.6, 3,9 3.10, 3.11, 3.12, 3.13, 3.14, 3.17, 3.18, 3.19, 3.25, 3.26, 3.28, 3.29, 3.31, 3.32, 3.33, 3.34, 3.35, 3.36, 3.37, 3.38 y 3,39</t>
  </si>
  <si>
    <t>Para un adecuado cálculo del % de cumplimiento tenga en cuenta las siguientes convenciones</t>
  </si>
  <si>
    <t>Diligenciar NA - Es decir no aplica</t>
  </si>
  <si>
    <t>Comités programados de acuerdo a cronograma</t>
  </si>
  <si>
    <t>Actas de Comités IAMII, Matriz de indicadores actualizada, Planes de Acción, Cronograma de Comité IAMII</t>
  </si>
  <si>
    <r>
      <rPr>
        <b/>
        <sz val="11"/>
        <color indexed="8"/>
        <rFont val="Calibri"/>
        <family val="2"/>
      </rPr>
      <t>2.3</t>
    </r>
    <r>
      <rPr>
        <sz val="11"/>
        <color theme="1"/>
        <rFont val="Calibri"/>
        <family val="2"/>
      </rPr>
      <t xml:space="preserve"> </t>
    </r>
    <r>
      <rPr>
        <b/>
        <sz val="11"/>
        <color indexed="8"/>
        <rFont val="Calibri"/>
        <family val="2"/>
      </rPr>
      <t xml:space="preserve">La Insitución cuenta con personal formado como Consejero en lactancia materna </t>
    </r>
    <r>
      <rPr>
        <sz val="11"/>
        <color theme="1"/>
        <rFont val="Calibri"/>
        <family val="2"/>
      </rPr>
      <t>por medio del Curso Integrado de Alimentación del Lactante y del Niño Pequeño</t>
    </r>
  </si>
  <si>
    <r>
      <t xml:space="preserve">Marque 3 si la institución atiende población pediátrica. Aplicarán sólo los ítems </t>
    </r>
    <r>
      <rPr>
        <b/>
        <sz val="11"/>
        <rFont val="Calibri"/>
        <family val="2"/>
      </rPr>
      <t>3.1, 3.2, 3.3, 3,30, 3,31, 3,38</t>
    </r>
  </si>
  <si>
    <r>
      <rPr>
        <b/>
        <sz val="11"/>
        <color indexed="8"/>
        <rFont val="Calibri"/>
        <family val="2"/>
      </rPr>
      <t>3.13</t>
    </r>
    <r>
      <rPr>
        <sz val="11"/>
        <color theme="1"/>
        <rFont val="Calibri"/>
        <family val="2"/>
      </rPr>
      <t xml:space="preserve">. La institución cuenta con </t>
    </r>
    <r>
      <rPr>
        <b/>
        <sz val="11"/>
        <color indexed="8"/>
        <rFont val="Calibri"/>
        <family val="2"/>
      </rPr>
      <t>mecanismos o estrategias</t>
    </r>
    <r>
      <rPr>
        <sz val="11"/>
        <color theme="1"/>
        <rFont val="Calibri"/>
        <family val="2"/>
      </rPr>
      <t xml:space="preserve"> para verificar que la </t>
    </r>
    <r>
      <rPr>
        <b/>
        <sz val="11"/>
        <color indexed="8"/>
        <rFont val="Calibri"/>
        <family val="2"/>
      </rPr>
      <t>atención</t>
    </r>
    <r>
      <rPr>
        <sz val="11"/>
        <color theme="1"/>
        <rFont val="Calibri"/>
        <family val="2"/>
      </rPr>
      <t xml:space="preserve"> de todas las gestantes sea amable y respetuosa aplicando las técnicas de consejería  y promocionando durante el proceso de atención los derechos sexuales y reproductivos</t>
    </r>
  </si>
  <si>
    <r>
      <t xml:space="preserve">Encuestas del Servicio - Consolidado y </t>
    </r>
    <r>
      <rPr>
        <b/>
        <sz val="11"/>
        <color indexed="40"/>
        <rFont val="Calibri"/>
        <family val="2"/>
      </rPr>
      <t>Pregunta 31 Encuesta Gestantes y 38 Encuesta Parto y Puerperio</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</si>
</sst>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11"/>
      <color indexed="8"/>
      <name val="Calibri"/>
      <family val="2"/>
    </font>
    <font>
      <b/>
      <i/>
      <sz val="11"/>
      <color indexed="8"/>
      <name val="Calibri"/>
      <family val="2"/>
    </font>
    <font>
      <sz val="11"/>
      <color indexed="10"/>
      <name val="Calibri"/>
      <family val="2"/>
    </font>
    <font>
      <sz val="11"/>
      <name val="Calibri"/>
      <family val="2"/>
    </font>
    <font>
      <sz val="9"/>
      <name val="Tahoma"/>
      <family val="2"/>
    </font>
    <font>
      <b/>
      <sz val="9"/>
      <name val="Tahoma"/>
      <family val="2"/>
    </font>
    <font>
      <b/>
      <sz val="10"/>
      <color indexed="8"/>
      <name val="Calibri"/>
      <family val="2"/>
    </font>
    <font>
      <b/>
      <sz val="14"/>
      <color indexed="8"/>
      <name val="Calibri"/>
      <family val="2"/>
    </font>
    <font>
      <b/>
      <sz val="12"/>
      <color indexed="9"/>
      <name val="Calibri"/>
      <family val="2"/>
    </font>
    <font>
      <b/>
      <sz val="12"/>
      <name val="Calibri"/>
      <family val="2"/>
    </font>
    <font>
      <b/>
      <sz val="16"/>
      <color indexed="8"/>
      <name val="Calibri"/>
      <family val="2"/>
    </font>
    <font>
      <sz val="11"/>
      <color indexed="9"/>
      <name val="Calibri"/>
      <family val="2"/>
    </font>
    <font>
      <sz val="10"/>
      <color indexed="8"/>
      <name val="Calibri"/>
      <family val="2"/>
    </font>
    <font>
      <b/>
      <sz val="10"/>
      <color indexed="63"/>
      <name val="Calibri"/>
      <family val="2"/>
    </font>
    <font>
      <b/>
      <sz val="11"/>
      <name val="Calibri"/>
      <family val="2"/>
    </font>
    <font>
      <b/>
      <i/>
      <sz val="10"/>
      <color indexed="8"/>
      <name val="Calibri"/>
      <family val="2"/>
    </font>
    <font>
      <i/>
      <sz val="11"/>
      <color indexed="8"/>
      <name val="Calibri"/>
      <family val="2"/>
    </font>
    <font>
      <b/>
      <sz val="20"/>
      <color indexed="8"/>
      <name val="Calibri"/>
      <family val="2"/>
    </font>
    <font>
      <b/>
      <sz val="10"/>
      <color indexed="9"/>
      <name val="Calibri"/>
      <family val="2"/>
    </font>
    <font>
      <u val="single"/>
      <sz val="11"/>
      <color indexed="8"/>
      <name val="Calibri"/>
      <family val="2"/>
    </font>
    <font>
      <b/>
      <sz val="24"/>
      <color indexed="8"/>
      <name val="Calibri"/>
      <family val="2"/>
    </font>
    <font>
      <b/>
      <sz val="11"/>
      <color indexed="40"/>
      <name val="Calibri"/>
      <family val="2"/>
    </font>
    <font>
      <u val="single"/>
      <sz val="11"/>
      <color indexed="12"/>
      <name val="Calibri"/>
      <family val="2"/>
    </font>
    <font>
      <b/>
      <sz val="11"/>
      <color indexed="10"/>
      <name val="Calibri"/>
      <family val="2"/>
    </font>
    <font>
      <b/>
      <sz val="12"/>
      <color indexed="8"/>
      <name val="Calibri"/>
      <family val="2"/>
    </font>
    <font>
      <sz val="1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9"/>
      <color indexed="62"/>
      <name val="Calibri"/>
      <family val="0"/>
    </font>
    <font>
      <b/>
      <sz val="10.5"/>
      <color indexed="62"/>
      <name val="Calibri"/>
      <family val="0"/>
    </font>
    <font>
      <b/>
      <sz val="11"/>
      <color indexed="62"/>
      <name val="Calibri"/>
      <family val="0"/>
    </font>
    <font>
      <b/>
      <sz val="16"/>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1"/>
      <name val="Calibri"/>
      <family val="2"/>
    </font>
    <font>
      <b/>
      <sz val="12"/>
      <color theme="0"/>
      <name val="Calibri"/>
      <family val="2"/>
    </font>
    <font>
      <b/>
      <sz val="10"/>
      <color theme="1" tint="0.24998000264167786"/>
      <name val="Calibri"/>
      <family val="2"/>
    </font>
    <font>
      <b/>
      <sz val="10"/>
      <color theme="1" tint="0.34999001026153564"/>
      <name val="Calibri"/>
      <family val="2"/>
    </font>
    <font>
      <b/>
      <i/>
      <sz val="10"/>
      <color theme="1"/>
      <name val="Calibri"/>
      <family val="2"/>
    </font>
    <font>
      <b/>
      <i/>
      <sz val="11"/>
      <color theme="1"/>
      <name val="Calibri"/>
      <family val="2"/>
    </font>
    <font>
      <i/>
      <sz val="11"/>
      <color theme="1"/>
      <name val="Calibri"/>
      <family val="2"/>
    </font>
    <font>
      <b/>
      <sz val="16"/>
      <color theme="1"/>
      <name val="Calibri"/>
      <family val="2"/>
    </font>
    <font>
      <b/>
      <sz val="10"/>
      <color theme="0"/>
      <name val="Calibri"/>
      <family val="2"/>
    </font>
    <font>
      <b/>
      <sz val="12"/>
      <color theme="1"/>
      <name val="Calibri"/>
      <family val="2"/>
    </font>
    <font>
      <b/>
      <sz val="10"/>
      <color theme="1"/>
      <name val="Calibri"/>
      <family val="2"/>
    </font>
    <font>
      <b/>
      <sz val="20"/>
      <color theme="1"/>
      <name val="Calibri"/>
      <family val="2"/>
    </font>
    <font>
      <b/>
      <sz val="24"/>
      <color theme="1"/>
      <name val="Calibri"/>
      <family val="2"/>
    </font>
    <font>
      <sz val="14"/>
      <color theme="1"/>
      <name val="Calibri"/>
      <family val="2"/>
    </font>
    <font>
      <sz val="10"/>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6" tint="-0.24997000396251678"/>
        <bgColor indexed="64"/>
      </patternFill>
    </fill>
    <fill>
      <patternFill patternType="solid">
        <fgColor theme="0" tint="-0.4999699890613556"/>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rgb="FF00B0F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style="thin"/>
    </border>
    <border>
      <left style="thin"/>
      <right style="thin"/>
      <top/>
      <bottom style="thin"/>
    </border>
    <border>
      <left style="thin"/>
      <right/>
      <top/>
      <bottom style="thin"/>
    </border>
    <border>
      <left style="medium"/>
      <right style="thin"/>
      <top/>
      <bottom style="medium"/>
    </border>
    <border>
      <left style="thin"/>
      <right style="thin"/>
      <top/>
      <bottom style="medium"/>
    </border>
    <border>
      <left style="thin"/>
      <right style="medium"/>
      <top/>
      <bottom style="medium"/>
    </border>
    <border>
      <left style="thin"/>
      <right style="medium"/>
      <top style="thin"/>
      <bottom style="medium"/>
    </border>
    <border>
      <left style="thin"/>
      <right style="thin"/>
      <top style="medium"/>
      <bottom style="thin"/>
    </border>
    <border>
      <left style="medium"/>
      <right style="thin"/>
      <top/>
      <bottom style="thin"/>
    </border>
    <border>
      <left style="thin"/>
      <right style="medium"/>
      <top/>
      <bottom style="thin"/>
    </border>
    <border>
      <left style="thin"/>
      <right style="thin"/>
      <top style="thin"/>
      <bottom style="medium"/>
    </border>
    <border>
      <left style="thin"/>
      <right/>
      <top style="thin"/>
      <bottom style="medium"/>
    </border>
    <border>
      <left style="medium"/>
      <right style="thin"/>
      <top style="medium"/>
      <bottom style="thin"/>
    </border>
    <border>
      <left style="medium"/>
      <right/>
      <top/>
      <bottom/>
    </border>
    <border>
      <left style="medium"/>
      <right style="thin"/>
      <top style="medium"/>
      <bottom/>
    </border>
    <border>
      <left style="thin"/>
      <right style="thin"/>
      <top style="medium"/>
      <bottom/>
    </border>
    <border>
      <left style="thin"/>
      <right style="medium"/>
      <top style="medium"/>
      <bottom/>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thin"/>
      <top style="thin"/>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style="medium"/>
    </border>
    <border>
      <left/>
      <right style="thin"/>
      <top style="medium"/>
      <bottom/>
    </border>
    <border>
      <left/>
      <right style="thin"/>
      <top/>
      <bottom/>
    </border>
    <border>
      <left/>
      <right style="thin"/>
      <top/>
      <bottom style="medium"/>
    </border>
    <border>
      <left style="thin"/>
      <right/>
      <top style="thin"/>
      <bottom/>
    </border>
    <border>
      <left/>
      <right style="thin"/>
      <top style="thin"/>
      <bottom/>
    </border>
    <border>
      <left/>
      <right style="thin"/>
      <top/>
      <bottom style="thin"/>
    </border>
    <border>
      <left style="thin"/>
      <right/>
      <top/>
      <bottom/>
    </border>
    <border>
      <left/>
      <right/>
      <top/>
      <bottom style="thin"/>
    </border>
    <border>
      <left style="thin"/>
      <right style="thin"/>
      <top/>
      <bottom/>
    </border>
    <border>
      <left style="thin"/>
      <right/>
      <top style="thin">
        <color rgb="FFFF0000"/>
      </top>
      <bottom/>
    </border>
    <border>
      <left/>
      <right style="thin"/>
      <top style="thin">
        <color rgb="FFFF0000"/>
      </top>
      <bottom/>
    </border>
    <border>
      <left/>
      <right/>
      <top style="thin"/>
      <bottom style="thin"/>
    </border>
    <border>
      <left/>
      <right style="thin"/>
      <top style="thin"/>
      <bottom style="thin"/>
    </border>
    <border>
      <left style="thin"/>
      <right/>
      <top/>
      <bottom style="thin">
        <color rgb="FFFF0000"/>
      </bottom>
    </border>
    <border>
      <left/>
      <right style="thin"/>
      <top/>
      <bottom style="thin">
        <color rgb="FFFF0000"/>
      </bottom>
    </border>
    <border>
      <left style="thin"/>
      <right style="thin"/>
      <top style="thin"/>
      <bottom style="thin">
        <color rgb="FFFF0000"/>
      </bottom>
    </border>
    <border>
      <left style="thin"/>
      <right/>
      <top/>
      <bottom style="medium"/>
    </border>
    <border>
      <left style="thin"/>
      <right style="medium"/>
      <top style="medium"/>
      <bottom style="thin"/>
    </border>
    <border>
      <left style="thin"/>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414">
    <xf numFmtId="0" fontId="0" fillId="0" borderId="0" xfId="0" applyFont="1" applyAlignment="1">
      <alignment/>
    </xf>
    <xf numFmtId="0" fontId="0" fillId="33" borderId="0" xfId="0" applyFill="1" applyAlignment="1">
      <alignment/>
    </xf>
    <xf numFmtId="0" fontId="5" fillId="0" borderId="0" xfId="0" applyFont="1" applyBorder="1" applyAlignment="1">
      <alignment horizontal="center"/>
    </xf>
    <xf numFmtId="0" fontId="5" fillId="0" borderId="0" xfId="0" applyFont="1" applyBorder="1" applyAlignment="1">
      <alignment/>
    </xf>
    <xf numFmtId="0" fontId="61" fillId="0" borderId="0" xfId="0" applyFont="1" applyAlignment="1">
      <alignment/>
    </xf>
    <xf numFmtId="1" fontId="62" fillId="34" borderId="10" xfId="0" applyNumberFormat="1" applyFont="1" applyFill="1" applyBorder="1" applyAlignment="1">
      <alignment horizontal="center" vertical="center"/>
    </xf>
    <xf numFmtId="0" fontId="62" fillId="33" borderId="10" xfId="0" applyFont="1" applyFill="1" applyBorder="1" applyAlignment="1">
      <alignment horizontal="center" vertical="center"/>
    </xf>
    <xf numFmtId="0" fontId="61" fillId="35" borderId="11" xfId="0" applyFont="1" applyFill="1" applyBorder="1" applyAlignment="1">
      <alignment horizontal="right"/>
    </xf>
    <xf numFmtId="0" fontId="63" fillId="36" borderId="10" xfId="0" applyFont="1" applyFill="1" applyBorder="1" applyAlignment="1">
      <alignment horizontal="center"/>
    </xf>
    <xf numFmtId="1" fontId="62" fillId="37" borderId="10" xfId="0" applyNumberFormat="1" applyFont="1" applyFill="1" applyBorder="1" applyAlignment="1">
      <alignment horizontal="center" vertical="center"/>
    </xf>
    <xf numFmtId="0" fontId="0" fillId="0" borderId="0" xfId="0" applyFont="1" applyAlignment="1">
      <alignment/>
    </xf>
    <xf numFmtId="0" fontId="0" fillId="0" borderId="0" xfId="0" applyFont="1" applyBorder="1" applyAlignment="1">
      <alignment horizontal="center"/>
    </xf>
    <xf numFmtId="164" fontId="11" fillId="37" borderId="10" xfId="0" applyNumberFormat="1" applyFont="1" applyFill="1" applyBorder="1" applyAlignment="1">
      <alignment horizontal="center" vertical="center"/>
    </xf>
    <xf numFmtId="1" fontId="62" fillId="37" borderId="11" xfId="0" applyNumberFormat="1" applyFont="1" applyFill="1" applyBorder="1" applyAlignment="1">
      <alignment horizontal="center" vertical="center"/>
    </xf>
    <xf numFmtId="1" fontId="62" fillId="33" borderId="10" xfId="0" applyNumberFormat="1" applyFont="1" applyFill="1" applyBorder="1" applyAlignment="1">
      <alignment horizontal="center" vertical="center"/>
    </xf>
    <xf numFmtId="1" fontId="62" fillId="34" borderId="12" xfId="0" applyNumberFormat="1" applyFont="1" applyFill="1" applyBorder="1" applyAlignment="1">
      <alignment horizontal="center" vertical="center"/>
    </xf>
    <xf numFmtId="0" fontId="45" fillId="0" borderId="0" xfId="0" applyFont="1" applyBorder="1" applyAlignment="1">
      <alignment horizontal="center"/>
    </xf>
    <xf numFmtId="164" fontId="45" fillId="0" borderId="0" xfId="0" applyNumberFormat="1" applyFont="1" applyBorder="1" applyAlignment="1">
      <alignment horizontal="center"/>
    </xf>
    <xf numFmtId="164" fontId="5" fillId="0" borderId="0" xfId="0" applyNumberFormat="1" applyFont="1" applyBorder="1" applyAlignment="1">
      <alignment horizontal="center"/>
    </xf>
    <xf numFmtId="0" fontId="5" fillId="0" borderId="0" xfId="0" applyFont="1" applyAlignment="1">
      <alignment/>
    </xf>
    <xf numFmtId="1" fontId="63" fillId="36" borderId="10" xfId="0" applyNumberFormat="1" applyFont="1" applyFill="1" applyBorder="1" applyAlignment="1">
      <alignment horizontal="center" vertical="center"/>
    </xf>
    <xf numFmtId="0" fontId="64" fillId="33" borderId="10" xfId="0" applyFont="1" applyFill="1" applyBorder="1" applyAlignment="1">
      <alignment horizontal="center" wrapText="1"/>
    </xf>
    <xf numFmtId="0" fontId="65" fillId="33" borderId="10" xfId="0" applyFont="1" applyFill="1" applyBorder="1" applyAlignment="1">
      <alignment horizontal="center" wrapText="1"/>
    </xf>
    <xf numFmtId="0" fontId="62" fillId="33" borderId="0" xfId="0" applyFont="1" applyFill="1" applyBorder="1" applyAlignment="1">
      <alignment horizontal="center" vertical="center"/>
    </xf>
    <xf numFmtId="0" fontId="61" fillId="0" borderId="0" xfId="0" applyFont="1" applyBorder="1" applyAlignment="1">
      <alignment/>
    </xf>
    <xf numFmtId="0" fontId="62" fillId="34" borderId="0" xfId="0" applyFont="1" applyFill="1" applyBorder="1" applyAlignment="1">
      <alignment horizontal="center" vertical="center"/>
    </xf>
    <xf numFmtId="0" fontId="0" fillId="0" borderId="10" xfId="0" applyBorder="1" applyAlignment="1">
      <alignment/>
    </xf>
    <xf numFmtId="0" fontId="0" fillId="14" borderId="10" xfId="0" applyFill="1" applyBorder="1" applyAlignment="1" applyProtection="1">
      <alignment horizontal="center" vertical="center" wrapText="1"/>
      <protection locked="0"/>
    </xf>
    <xf numFmtId="0" fontId="0" fillId="15" borderId="10" xfId="0" applyFill="1" applyBorder="1" applyAlignment="1" applyProtection="1">
      <alignment horizontal="center" vertical="center" wrapText="1"/>
      <protection locked="0"/>
    </xf>
    <xf numFmtId="0" fontId="66" fillId="36" borderId="13" xfId="0" applyFont="1" applyFill="1" applyBorder="1" applyAlignment="1" applyProtection="1">
      <alignment horizontal="center" vertical="center"/>
      <protection/>
    </xf>
    <xf numFmtId="0" fontId="66" fillId="38" borderId="13" xfId="0" applyFont="1" applyFill="1" applyBorder="1" applyAlignment="1" applyProtection="1">
      <alignment horizontal="center" vertical="center"/>
      <protection/>
    </xf>
    <xf numFmtId="0" fontId="67" fillId="35" borderId="11" xfId="0" applyFont="1" applyFill="1" applyBorder="1" applyAlignment="1">
      <alignment horizontal="right"/>
    </xf>
    <xf numFmtId="0" fontId="68" fillId="0" borderId="0" xfId="0" applyFont="1" applyAlignment="1">
      <alignment/>
    </xf>
    <xf numFmtId="0" fontId="61" fillId="39" borderId="10" xfId="0" applyFont="1" applyFill="1" applyBorder="1" applyAlignment="1">
      <alignment horizontal="center" vertical="center"/>
    </xf>
    <xf numFmtId="0" fontId="61" fillId="39" borderId="10" xfId="0" applyFont="1" applyFill="1" applyBorder="1" applyAlignment="1">
      <alignment horizontal="center" vertical="center" wrapText="1"/>
    </xf>
    <xf numFmtId="0" fontId="69" fillId="39" borderId="14" xfId="0" applyFont="1" applyFill="1" applyBorder="1" applyAlignment="1">
      <alignment horizontal="center" vertical="center"/>
    </xf>
    <xf numFmtId="0" fontId="69" fillId="39" borderId="10" xfId="0" applyFont="1" applyFill="1" applyBorder="1" applyAlignment="1">
      <alignment horizontal="center" vertical="center"/>
    </xf>
    <xf numFmtId="0" fontId="69" fillId="39" borderId="10" xfId="0" applyFont="1" applyFill="1" applyBorder="1" applyAlignment="1">
      <alignment vertical="center"/>
    </xf>
    <xf numFmtId="0" fontId="69" fillId="33" borderId="10" xfId="0" applyFont="1" applyFill="1" applyBorder="1" applyAlignment="1" applyProtection="1">
      <alignment horizontal="center" vertical="center"/>
      <protection locked="0"/>
    </xf>
    <xf numFmtId="0" fontId="63" fillId="33" borderId="0" xfId="0" applyFont="1" applyFill="1" applyBorder="1" applyAlignment="1">
      <alignment horizontal="center"/>
    </xf>
    <xf numFmtId="0" fontId="70" fillId="33" borderId="0" xfId="0" applyFont="1" applyFill="1" applyBorder="1" applyAlignment="1">
      <alignment horizontal="center" wrapText="1"/>
    </xf>
    <xf numFmtId="0" fontId="63" fillId="33" borderId="0" xfId="0" applyFont="1" applyFill="1" applyBorder="1" applyAlignment="1">
      <alignment horizontal="center" vertical="center"/>
    </xf>
    <xf numFmtId="1" fontId="63" fillId="33" borderId="0" xfId="0" applyNumberFormat="1" applyFont="1" applyFill="1" applyBorder="1" applyAlignment="1">
      <alignment horizontal="center" vertical="center"/>
    </xf>
    <xf numFmtId="164" fontId="63" fillId="33" borderId="0" xfId="0" applyNumberFormat="1" applyFont="1" applyFill="1" applyBorder="1" applyAlignment="1">
      <alignment horizontal="center" vertical="center"/>
    </xf>
    <xf numFmtId="0" fontId="0" fillId="0" borderId="0" xfId="0" applyAlignment="1">
      <alignment horizontal="left"/>
    </xf>
    <xf numFmtId="0" fontId="69" fillId="39" borderId="14" xfId="0" applyFont="1" applyFill="1" applyBorder="1" applyAlignment="1" applyProtection="1">
      <alignment horizontal="center" vertical="center"/>
      <protection/>
    </xf>
    <xf numFmtId="0" fontId="69" fillId="33" borderId="10" xfId="0" applyFont="1" applyFill="1" applyBorder="1" applyAlignment="1" applyProtection="1">
      <alignment horizontal="center" vertical="center"/>
      <protection/>
    </xf>
    <xf numFmtId="0" fontId="69" fillId="39" borderId="10" xfId="0" applyFont="1" applyFill="1" applyBorder="1" applyAlignment="1" applyProtection="1">
      <alignment horizontal="center" vertical="center"/>
      <protection/>
    </xf>
    <xf numFmtId="0" fontId="69" fillId="39" borderId="10" xfId="0" applyFont="1" applyFill="1" applyBorder="1" applyAlignment="1" applyProtection="1">
      <alignment vertical="center"/>
      <protection/>
    </xf>
    <xf numFmtId="0" fontId="61" fillId="39" borderId="10" xfId="0" applyFont="1" applyFill="1" applyBorder="1" applyAlignment="1" applyProtection="1">
      <alignment horizontal="center" vertical="center"/>
      <protection/>
    </xf>
    <xf numFmtId="0" fontId="61" fillId="39" borderId="10" xfId="0" applyFont="1" applyFill="1" applyBorder="1" applyAlignment="1" applyProtection="1">
      <alignment horizontal="center" vertical="center"/>
      <protection/>
    </xf>
    <xf numFmtId="0" fontId="61" fillId="39" borderId="10" xfId="0" applyFont="1" applyFill="1" applyBorder="1" applyAlignment="1" applyProtection="1">
      <alignment horizontal="center" vertical="center" wrapText="1"/>
      <protection/>
    </xf>
    <xf numFmtId="0" fontId="0" fillId="0" borderId="10" xfId="0" applyBorder="1" applyAlignment="1" applyProtection="1">
      <alignment horizontal="left" vertical="top" wrapText="1"/>
      <protection locked="0"/>
    </xf>
    <xf numFmtId="0" fontId="61" fillId="39" borderId="10" xfId="0" applyFont="1" applyFill="1" applyBorder="1" applyAlignment="1" applyProtection="1">
      <alignment horizontal="center" vertical="center"/>
      <protection/>
    </xf>
    <xf numFmtId="0" fontId="61" fillId="39" borderId="10" xfId="0" applyFont="1" applyFill="1" applyBorder="1" applyAlignment="1" applyProtection="1">
      <alignment horizontal="center" vertical="center"/>
      <protection/>
    </xf>
    <xf numFmtId="0" fontId="61" fillId="0" borderId="11" xfId="0" applyFont="1" applyBorder="1" applyAlignment="1">
      <alignment/>
    </xf>
    <xf numFmtId="0" fontId="61" fillId="39" borderId="10" xfId="0" applyFont="1" applyFill="1" applyBorder="1" applyAlignment="1" applyProtection="1">
      <alignment horizontal="center" vertical="center"/>
      <protection/>
    </xf>
    <xf numFmtId="0" fontId="62" fillId="39" borderId="10" xfId="0" applyFont="1" applyFill="1" applyBorder="1" applyAlignment="1" applyProtection="1">
      <alignment vertical="center"/>
      <protection/>
    </xf>
    <xf numFmtId="0" fontId="61" fillId="0" borderId="11" xfId="0" applyFont="1" applyBorder="1" applyAlignment="1">
      <alignment/>
    </xf>
    <xf numFmtId="0" fontId="61" fillId="39" borderId="10" xfId="0" applyFont="1" applyFill="1" applyBorder="1" applyAlignment="1" applyProtection="1">
      <alignment horizontal="center" vertical="center"/>
      <protection/>
    </xf>
    <xf numFmtId="0" fontId="61" fillId="39" borderId="10" xfId="0" applyFont="1" applyFill="1" applyBorder="1" applyAlignment="1" applyProtection="1">
      <alignment horizontal="center" vertical="center"/>
      <protection/>
    </xf>
    <xf numFmtId="0" fontId="0" fillId="33" borderId="0" xfId="0" applyFill="1" applyBorder="1" applyAlignment="1">
      <alignment vertical="center" wrapText="1"/>
    </xf>
    <xf numFmtId="0" fontId="62" fillId="33" borderId="0" xfId="0" applyFont="1" applyFill="1" applyBorder="1" applyAlignment="1">
      <alignment horizontal="right"/>
    </xf>
    <xf numFmtId="0" fontId="62" fillId="39" borderId="10" xfId="0" applyFont="1" applyFill="1" applyBorder="1" applyAlignment="1" applyProtection="1">
      <alignment vertical="center" wrapText="1"/>
      <protection/>
    </xf>
    <xf numFmtId="1" fontId="62" fillId="37" borderId="15" xfId="0" applyNumberFormat="1" applyFont="1" applyFill="1" applyBorder="1" applyAlignment="1" applyProtection="1">
      <alignment horizontal="center" vertical="center" wrapText="1"/>
      <protection locked="0"/>
    </xf>
    <xf numFmtId="1" fontId="62" fillId="37" borderId="16" xfId="0" applyNumberFormat="1" applyFont="1" applyFill="1" applyBorder="1" applyAlignment="1" applyProtection="1">
      <alignment horizontal="center" vertical="center" wrapText="1"/>
      <protection locked="0"/>
    </xf>
    <xf numFmtId="1" fontId="62" fillId="37" borderId="17" xfId="0" applyNumberFormat="1" applyFont="1" applyFill="1" applyBorder="1" applyAlignment="1" applyProtection="1">
      <alignment horizontal="center" vertical="center" wrapText="1"/>
      <protection locked="0"/>
    </xf>
    <xf numFmtId="0" fontId="0" fillId="0" borderId="18" xfId="0" applyBorder="1" applyAlignment="1" applyProtection="1">
      <alignment/>
      <protection locked="0"/>
    </xf>
    <xf numFmtId="14" fontId="0" fillId="0" borderId="19" xfId="0" applyNumberFormat="1" applyBorder="1" applyAlignment="1" applyProtection="1">
      <alignment/>
      <protection locked="0"/>
    </xf>
    <xf numFmtId="0" fontId="0" fillId="0" borderId="14" xfId="0" applyBorder="1" applyAlignment="1" applyProtection="1">
      <alignment/>
      <protection locked="0"/>
    </xf>
    <xf numFmtId="1" fontId="62" fillId="37" borderId="20" xfId="0" applyNumberFormat="1" applyFont="1" applyFill="1" applyBorder="1" applyAlignment="1" applyProtection="1">
      <alignment horizontal="center" vertical="center" wrapText="1"/>
      <protection locked="0"/>
    </xf>
    <xf numFmtId="1" fontId="62" fillId="37" borderId="13" xfId="0" applyNumberFormat="1" applyFont="1" applyFill="1" applyBorder="1" applyAlignment="1" applyProtection="1">
      <alignment horizontal="center" vertical="center" wrapText="1"/>
      <protection locked="0"/>
    </xf>
    <xf numFmtId="1" fontId="62" fillId="37" borderId="21" xfId="0" applyNumberFormat="1" applyFont="1" applyFill="1" applyBorder="1" applyAlignment="1" applyProtection="1">
      <alignment horizontal="center" vertical="center" wrapText="1"/>
      <protection locked="0"/>
    </xf>
    <xf numFmtId="14" fontId="0" fillId="0" borderId="10" xfId="0" applyNumberFormat="1" applyBorder="1" applyAlignment="1" applyProtection="1">
      <alignment/>
      <protection locked="0"/>
    </xf>
    <xf numFmtId="0" fontId="0" fillId="0" borderId="12" xfId="0" applyBorder="1" applyAlignment="1" applyProtection="1">
      <alignment/>
      <protection locked="0"/>
    </xf>
    <xf numFmtId="14" fontId="0" fillId="0" borderId="22" xfId="0" applyNumberFormat="1" applyBorder="1" applyAlignment="1" applyProtection="1">
      <alignment/>
      <protection locked="0"/>
    </xf>
    <xf numFmtId="0" fontId="0" fillId="0" borderId="23" xfId="0" applyBorder="1"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0" fontId="0" fillId="40" borderId="24" xfId="0" applyFill="1" applyBorder="1" applyAlignment="1" applyProtection="1">
      <alignment/>
      <protection/>
    </xf>
    <xf numFmtId="0" fontId="0" fillId="40" borderId="25" xfId="0" applyFill="1" applyBorder="1" applyAlignment="1" applyProtection="1">
      <alignment/>
      <protection/>
    </xf>
    <xf numFmtId="0" fontId="71" fillId="40" borderId="26" xfId="0" applyFont="1" applyFill="1" applyBorder="1" applyAlignment="1" applyProtection="1">
      <alignment horizontal="center" vertical="center"/>
      <protection/>
    </xf>
    <xf numFmtId="0" fontId="71" fillId="40" borderId="27" xfId="0" applyFont="1" applyFill="1" applyBorder="1" applyAlignment="1" applyProtection="1">
      <alignment horizontal="center" vertical="center"/>
      <protection/>
    </xf>
    <xf numFmtId="0" fontId="71" fillId="40" borderId="28" xfId="0" applyFont="1" applyFill="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protection/>
    </xf>
    <xf numFmtId="0" fontId="71" fillId="40" borderId="29" xfId="0" applyFont="1" applyFill="1" applyBorder="1" applyAlignment="1" applyProtection="1">
      <alignment horizontal="center" vertical="center" wrapText="1"/>
      <protection/>
    </xf>
    <xf numFmtId="1" fontId="62" fillId="37" borderId="15" xfId="0" applyNumberFormat="1" applyFont="1" applyFill="1" applyBorder="1" applyAlignment="1" applyProtection="1">
      <alignment horizontal="center" vertical="center" wrapText="1"/>
      <protection/>
    </xf>
    <xf numFmtId="1" fontId="62" fillId="37" borderId="16" xfId="0" applyNumberFormat="1" applyFont="1" applyFill="1" applyBorder="1" applyAlignment="1" applyProtection="1">
      <alignment horizontal="center" vertical="center" wrapText="1"/>
      <protection/>
    </xf>
    <xf numFmtId="1" fontId="62" fillId="37" borderId="17" xfId="0" applyNumberFormat="1" applyFont="1" applyFill="1" applyBorder="1" applyAlignment="1" applyProtection="1">
      <alignment horizontal="center" vertical="center" wrapText="1"/>
      <protection/>
    </xf>
    <xf numFmtId="0" fontId="0" fillId="40" borderId="22" xfId="0" applyFill="1" applyBorder="1" applyAlignment="1" applyProtection="1">
      <alignment/>
      <protection/>
    </xf>
    <xf numFmtId="0" fontId="0" fillId="33" borderId="0" xfId="0" applyFill="1" applyBorder="1" applyAlignment="1" applyProtection="1">
      <alignment/>
      <protection/>
    </xf>
    <xf numFmtId="0" fontId="0" fillId="0" borderId="0" xfId="0" applyBorder="1" applyAlignment="1" applyProtection="1">
      <alignment horizontal="center"/>
      <protection/>
    </xf>
    <xf numFmtId="0" fontId="61" fillId="0" borderId="14" xfId="0" applyFont="1" applyBorder="1" applyAlignment="1" applyProtection="1">
      <alignment/>
      <protection/>
    </xf>
    <xf numFmtId="0" fontId="71" fillId="40" borderId="30" xfId="0" applyFont="1" applyFill="1" applyBorder="1" applyAlignment="1" applyProtection="1">
      <alignment horizontal="center" vertical="center"/>
      <protection/>
    </xf>
    <xf numFmtId="0" fontId="71" fillId="40" borderId="31" xfId="0" applyFont="1" applyFill="1" applyBorder="1" applyAlignment="1" applyProtection="1">
      <alignment horizontal="center" vertical="center"/>
      <protection/>
    </xf>
    <xf numFmtId="0" fontId="71" fillId="40" borderId="32" xfId="0" applyFont="1" applyFill="1" applyBorder="1" applyAlignment="1" applyProtection="1">
      <alignment horizontal="center" vertical="center"/>
      <protection/>
    </xf>
    <xf numFmtId="0" fontId="61" fillId="0" borderId="10" xfId="0" applyFont="1" applyBorder="1" applyAlignment="1" applyProtection="1">
      <alignment/>
      <protection/>
    </xf>
    <xf numFmtId="0" fontId="0" fillId="0" borderId="10" xfId="0" applyBorder="1" applyAlignment="1" applyProtection="1">
      <alignment/>
      <protection/>
    </xf>
    <xf numFmtId="0" fontId="0" fillId="37" borderId="10" xfId="0" applyFill="1" applyBorder="1" applyAlignment="1" applyProtection="1">
      <alignment/>
      <protection/>
    </xf>
    <xf numFmtId="0" fontId="0" fillId="0" borderId="10" xfId="0" applyFill="1" applyBorder="1" applyAlignment="1" applyProtection="1">
      <alignment/>
      <protection/>
    </xf>
    <xf numFmtId="0" fontId="0" fillId="34" borderId="10" xfId="0" applyFill="1" applyBorder="1" applyAlignment="1" applyProtection="1">
      <alignment/>
      <protection/>
    </xf>
    <xf numFmtId="9" fontId="0" fillId="0" borderId="10" xfId="0" applyNumberFormat="1" applyBorder="1" applyAlignment="1" applyProtection="1">
      <alignment/>
      <protection/>
    </xf>
    <xf numFmtId="0" fontId="0" fillId="41" borderId="10" xfId="0" applyFill="1" applyBorder="1" applyAlignment="1" applyProtection="1">
      <alignment/>
      <protection/>
    </xf>
    <xf numFmtId="0" fontId="61" fillId="40" borderId="19" xfId="0" applyFont="1" applyFill="1" applyBorder="1" applyAlignment="1" applyProtection="1">
      <alignment horizontal="center" vertical="center" wrapText="1"/>
      <protection/>
    </xf>
    <xf numFmtId="0" fontId="61" fillId="40" borderId="10" xfId="0" applyFont="1" applyFill="1" applyBorder="1" applyAlignment="1" applyProtection="1">
      <alignment horizontal="center" vertical="center" wrapText="1"/>
      <protection/>
    </xf>
    <xf numFmtId="0" fontId="61" fillId="40" borderId="22" xfId="0" applyFont="1" applyFill="1" applyBorder="1" applyAlignment="1" applyProtection="1">
      <alignment horizontal="center" vertical="center" wrapText="1"/>
      <protection/>
    </xf>
    <xf numFmtId="0" fontId="61" fillId="40" borderId="24" xfId="0" applyFont="1" applyFill="1" applyBorder="1" applyAlignment="1" applyProtection="1">
      <alignment horizontal="center" vertical="center" wrapText="1"/>
      <protection/>
    </xf>
    <xf numFmtId="0" fontId="61" fillId="40" borderId="33" xfId="0" applyFont="1" applyFill="1" applyBorder="1" applyAlignment="1" applyProtection="1">
      <alignment horizontal="center" vertical="center" wrapText="1"/>
      <protection/>
    </xf>
    <xf numFmtId="0" fontId="61" fillId="40" borderId="34" xfId="0" applyFont="1" applyFill="1" applyBorder="1" applyAlignment="1" applyProtection="1">
      <alignment horizontal="center" vertical="center" wrapText="1"/>
      <protection/>
    </xf>
    <xf numFmtId="0" fontId="61" fillId="40" borderId="24" xfId="0" applyFont="1" applyFill="1" applyBorder="1" applyAlignment="1" applyProtection="1">
      <alignment/>
      <protection/>
    </xf>
    <xf numFmtId="0" fontId="61" fillId="40" borderId="33" xfId="0" applyFont="1" applyFill="1" applyBorder="1" applyAlignment="1" applyProtection="1">
      <alignment/>
      <protection/>
    </xf>
    <xf numFmtId="0" fontId="61" fillId="40" borderId="34" xfId="0" applyFont="1" applyFill="1" applyBorder="1" applyAlignment="1" applyProtection="1">
      <alignment/>
      <protection/>
    </xf>
    <xf numFmtId="0" fontId="61" fillId="40" borderId="22" xfId="0" applyFont="1" applyFill="1" applyBorder="1" applyAlignment="1" applyProtection="1">
      <alignment/>
      <protection/>
    </xf>
    <xf numFmtId="0" fontId="61" fillId="0" borderId="0" xfId="0" applyFont="1" applyBorder="1" applyAlignment="1" applyProtection="1">
      <alignment horizontal="center" vertical="center" wrapText="1"/>
      <protection locked="0"/>
    </xf>
    <xf numFmtId="0" fontId="0" fillId="0" borderId="0" xfId="0" applyBorder="1" applyAlignment="1" applyProtection="1">
      <alignment horizontal="left" vertical="top" wrapText="1"/>
      <protection locked="0"/>
    </xf>
    <xf numFmtId="0" fontId="57" fillId="0" borderId="0" xfId="0" applyFont="1" applyBorder="1" applyAlignment="1">
      <alignment horizontal="center"/>
    </xf>
    <xf numFmtId="164" fontId="57" fillId="0" borderId="0" xfId="0" applyNumberFormat="1" applyFont="1" applyBorder="1" applyAlignment="1">
      <alignment horizontal="center"/>
    </xf>
    <xf numFmtId="0" fontId="0" fillId="42" borderId="10" xfId="0" applyFill="1" applyBorder="1" applyAlignment="1">
      <alignment/>
    </xf>
    <xf numFmtId="0" fontId="64" fillId="33" borderId="35" xfId="0" applyFont="1" applyFill="1" applyBorder="1" applyAlignment="1">
      <alignment horizontal="center" wrapText="1"/>
    </xf>
    <xf numFmtId="164" fontId="11" fillId="37" borderId="35" xfId="0" applyNumberFormat="1" applyFont="1" applyFill="1" applyBorder="1" applyAlignment="1">
      <alignment horizontal="center" vertical="center"/>
    </xf>
    <xf numFmtId="0" fontId="0" fillId="41" borderId="19" xfId="0" applyFill="1" applyBorder="1" applyAlignment="1">
      <alignment/>
    </xf>
    <xf numFmtId="0" fontId="0" fillId="0" borderId="36" xfId="0" applyBorder="1" applyAlignment="1">
      <alignment/>
    </xf>
    <xf numFmtId="0" fontId="0" fillId="0" borderId="37" xfId="0" applyBorder="1" applyAlignment="1">
      <alignment/>
    </xf>
    <xf numFmtId="0" fontId="0" fillId="0" borderId="0" xfId="0" applyBorder="1" applyAlignment="1">
      <alignment/>
    </xf>
    <xf numFmtId="0" fontId="0" fillId="0" borderId="38" xfId="0" applyBorder="1" applyAlignment="1">
      <alignment/>
    </xf>
    <xf numFmtId="0" fontId="0" fillId="0" borderId="39" xfId="0" applyBorder="1" applyAlignment="1">
      <alignment/>
    </xf>
    <xf numFmtId="0" fontId="0" fillId="15" borderId="22" xfId="0" applyFill="1" applyBorder="1" applyAlignment="1">
      <alignment/>
    </xf>
    <xf numFmtId="0" fontId="0" fillId="0" borderId="40" xfId="0" applyBorder="1" applyAlignment="1">
      <alignment/>
    </xf>
    <xf numFmtId="0" fontId="61" fillId="0" borderId="36" xfId="0" applyFont="1" applyBorder="1" applyAlignment="1">
      <alignment/>
    </xf>
    <xf numFmtId="0" fontId="61" fillId="0" borderId="39" xfId="0" applyFont="1" applyBorder="1" applyAlignment="1">
      <alignment/>
    </xf>
    <xf numFmtId="0" fontId="61" fillId="0" borderId="41"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43" xfId="0" applyFont="1" applyBorder="1" applyAlignment="1">
      <alignment horizontal="center" vertical="center"/>
    </xf>
    <xf numFmtId="0" fontId="61" fillId="0" borderId="44" xfId="0" applyFont="1" applyBorder="1" applyAlignment="1">
      <alignment horizontal="center" vertical="center"/>
    </xf>
    <xf numFmtId="0" fontId="61" fillId="0" borderId="45" xfId="0" applyFont="1" applyBorder="1" applyAlignment="1">
      <alignment horizontal="center" vertical="center"/>
    </xf>
    <xf numFmtId="0" fontId="0" fillId="40" borderId="35" xfId="0" applyFill="1" applyBorder="1" applyAlignment="1" applyProtection="1">
      <alignment horizontal="center" vertical="center"/>
      <protection/>
    </xf>
    <xf numFmtId="0" fontId="0" fillId="40" borderId="13" xfId="0" applyFill="1" applyBorder="1" applyAlignment="1" applyProtection="1">
      <alignment horizontal="center" vertical="center"/>
      <protection/>
    </xf>
    <xf numFmtId="164" fontId="61" fillId="43" borderId="35" xfId="0" applyNumberFormat="1" applyFont="1" applyFill="1" applyBorder="1" applyAlignment="1" applyProtection="1">
      <alignment horizontal="center" vertical="center"/>
      <protection locked="0"/>
    </xf>
    <xf numFmtId="164" fontId="61" fillId="43" borderId="13" xfId="0" applyNumberFormat="1" applyFont="1" applyFill="1" applyBorder="1" applyAlignment="1" applyProtection="1">
      <alignment horizontal="center" vertical="center"/>
      <protection locked="0"/>
    </xf>
    <xf numFmtId="0" fontId="61" fillId="0" borderId="35" xfId="0" applyFont="1" applyBorder="1" applyAlignment="1">
      <alignment horizontal="center" vertical="center"/>
    </xf>
    <xf numFmtId="0" fontId="61" fillId="0" borderId="13" xfId="0" applyFont="1" applyBorder="1" applyAlignment="1">
      <alignment horizontal="center" vertical="center"/>
    </xf>
    <xf numFmtId="0" fontId="72" fillId="0" borderId="35" xfId="0" applyFont="1" applyBorder="1" applyAlignment="1" applyProtection="1">
      <alignment horizontal="center" vertical="center" wrapText="1"/>
      <protection locked="0"/>
    </xf>
    <xf numFmtId="0" fontId="72" fillId="0" borderId="13" xfId="0" applyFont="1" applyBorder="1" applyAlignment="1" applyProtection="1">
      <alignment horizontal="center" vertical="center" wrapText="1"/>
      <protection locked="0"/>
    </xf>
    <xf numFmtId="0" fontId="0" fillId="0" borderId="35"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37" borderId="46" xfId="0" applyFill="1" applyBorder="1" applyAlignment="1" applyProtection="1">
      <alignment horizontal="center" vertical="center" wrapText="1"/>
      <protection/>
    </xf>
    <xf numFmtId="0" fontId="0" fillId="37" borderId="47" xfId="0" applyFill="1" applyBorder="1" applyAlignment="1" applyProtection="1">
      <alignment horizontal="center" vertical="center" wrapText="1"/>
      <protection/>
    </xf>
    <xf numFmtId="0" fontId="0" fillId="37" borderId="14" xfId="0" applyFill="1" applyBorder="1" applyAlignment="1" applyProtection="1">
      <alignment horizontal="center" vertical="center" wrapText="1"/>
      <protection/>
    </xf>
    <xf numFmtId="0" fontId="0" fillId="37" borderId="48" xfId="0" applyFill="1" applyBorder="1" applyAlignment="1" applyProtection="1">
      <alignment horizontal="center" vertical="center" wrapText="1"/>
      <protection/>
    </xf>
    <xf numFmtId="0" fontId="0" fillId="0" borderId="35" xfId="0"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61" fillId="0" borderId="35" xfId="0" applyFont="1" applyBorder="1" applyAlignment="1" applyProtection="1">
      <alignment horizontal="center" vertical="center" wrapText="1"/>
      <protection/>
    </xf>
    <xf numFmtId="0" fontId="61" fillId="0" borderId="13" xfId="0" applyFont="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72" fillId="0" borderId="35" xfId="0" applyFont="1" applyBorder="1" applyAlignment="1" applyProtection="1">
      <alignment horizontal="center" vertical="center" wrapText="1"/>
      <protection/>
    </xf>
    <xf numFmtId="0" fontId="72" fillId="0" borderId="13" xfId="0" applyFont="1" applyBorder="1" applyAlignment="1" applyProtection="1">
      <alignment horizontal="center" vertical="center" wrapText="1"/>
      <protection/>
    </xf>
    <xf numFmtId="0" fontId="0" fillId="0" borderId="35" xfId="0" applyBorder="1" applyAlignment="1" applyProtection="1">
      <alignment horizontal="center" vertical="top" wrapText="1"/>
      <protection/>
    </xf>
    <xf numFmtId="0" fontId="0" fillId="0" borderId="13" xfId="0" applyBorder="1" applyAlignment="1" applyProtection="1">
      <alignment horizontal="center" vertical="top" wrapText="1"/>
      <protection/>
    </xf>
    <xf numFmtId="0" fontId="0" fillId="37" borderId="10" xfId="0" applyFill="1" applyBorder="1" applyAlignment="1" applyProtection="1">
      <alignment horizontal="center" vertical="center" wrapText="1"/>
      <protection/>
    </xf>
    <xf numFmtId="0" fontId="0" fillId="0" borderId="10" xfId="0" applyBorder="1" applyAlignment="1" applyProtection="1">
      <alignment horizontal="left" vertical="top" wrapText="1"/>
      <protection locked="0"/>
    </xf>
    <xf numFmtId="0" fontId="69" fillId="34" borderId="49" xfId="0" applyFont="1" applyFill="1" applyBorder="1" applyAlignment="1">
      <alignment horizontal="center" vertical="center"/>
    </xf>
    <xf numFmtId="0" fontId="69" fillId="34" borderId="0" xfId="0" applyFont="1" applyFill="1" applyBorder="1" applyAlignment="1">
      <alignment horizontal="center" vertical="center"/>
    </xf>
    <xf numFmtId="0" fontId="69" fillId="34" borderId="14" xfId="0" applyFont="1" applyFill="1" applyBorder="1" applyAlignment="1">
      <alignment horizontal="center" vertical="center"/>
    </xf>
    <xf numFmtId="0" fontId="69" fillId="34" borderId="50" xfId="0" applyFont="1" applyFill="1" applyBorder="1" applyAlignment="1">
      <alignment horizontal="center" vertical="center"/>
    </xf>
    <xf numFmtId="0" fontId="61" fillId="43" borderId="12" xfId="0" applyFont="1" applyFill="1" applyBorder="1" applyAlignment="1" applyProtection="1">
      <alignment horizontal="center" vertical="center"/>
      <protection locked="0"/>
    </xf>
    <xf numFmtId="0" fontId="0" fillId="37" borderId="46" xfId="0" applyFill="1" applyBorder="1" applyAlignment="1" applyProtection="1">
      <alignment horizontal="center" wrapText="1"/>
      <protection/>
    </xf>
    <xf numFmtId="0" fontId="0" fillId="37" borderId="47" xfId="0" applyFill="1" applyBorder="1" applyAlignment="1" applyProtection="1">
      <alignment horizontal="center" wrapText="1"/>
      <protection/>
    </xf>
    <xf numFmtId="0" fontId="0" fillId="37" borderId="49" xfId="0" applyFill="1" applyBorder="1" applyAlignment="1" applyProtection="1">
      <alignment horizontal="center" wrapText="1"/>
      <protection/>
    </xf>
    <xf numFmtId="0" fontId="0" fillId="37" borderId="44" xfId="0" applyFill="1" applyBorder="1" applyAlignment="1" applyProtection="1">
      <alignment horizontal="center" wrapText="1"/>
      <protection/>
    </xf>
    <xf numFmtId="1" fontId="61" fillId="33" borderId="10" xfId="0" applyNumberFormat="1" applyFont="1" applyFill="1" applyBorder="1" applyAlignment="1">
      <alignment horizontal="center" vertical="center"/>
    </xf>
    <xf numFmtId="0" fontId="61" fillId="0" borderId="10" xfId="0" applyFont="1" applyBorder="1" applyAlignment="1">
      <alignment horizontal="center" vertical="center"/>
    </xf>
    <xf numFmtId="0" fontId="61" fillId="0" borderId="51" xfId="0" applyFont="1" applyBorder="1" applyAlignment="1">
      <alignment horizontal="center" vertical="center"/>
    </xf>
    <xf numFmtId="0" fontId="61" fillId="39" borderId="10" xfId="0" applyFont="1" applyFill="1" applyBorder="1" applyAlignment="1">
      <alignment horizontal="center" vertical="center"/>
    </xf>
    <xf numFmtId="0" fontId="61" fillId="15" borderId="12" xfId="0" applyFont="1" applyFill="1" applyBorder="1" applyAlignment="1" applyProtection="1">
      <alignment horizontal="center" vertical="center"/>
      <protection locked="0"/>
    </xf>
    <xf numFmtId="0" fontId="61" fillId="43" borderId="35" xfId="0" applyFont="1" applyFill="1" applyBorder="1" applyAlignment="1" applyProtection="1">
      <alignment horizontal="center" vertical="center"/>
      <protection locked="0"/>
    </xf>
    <xf numFmtId="0" fontId="61" fillId="43" borderId="13" xfId="0" applyFont="1" applyFill="1" applyBorder="1" applyAlignment="1" applyProtection="1">
      <alignment horizontal="center" vertical="center"/>
      <protection locked="0"/>
    </xf>
    <xf numFmtId="0" fontId="0" fillId="0" borderId="35" xfId="0" applyBorder="1" applyAlignment="1" applyProtection="1">
      <alignment vertical="top" wrapText="1"/>
      <protection/>
    </xf>
    <xf numFmtId="0" fontId="0" fillId="0" borderId="51" xfId="0" applyBorder="1" applyAlignment="1" applyProtection="1">
      <alignment vertical="top" wrapText="1"/>
      <protection/>
    </xf>
    <xf numFmtId="0" fontId="0" fillId="0" borderId="13" xfId="0" applyBorder="1" applyAlignment="1" applyProtection="1">
      <alignment vertical="top" wrapText="1"/>
      <protection/>
    </xf>
    <xf numFmtId="0" fontId="0" fillId="0" borderId="10" xfId="0" applyBorder="1" applyAlignment="1" applyProtection="1">
      <alignment horizontal="left" vertical="center" wrapText="1"/>
      <protection/>
    </xf>
    <xf numFmtId="0" fontId="0" fillId="0" borderId="10" xfId="0" applyBorder="1" applyAlignment="1" applyProtection="1">
      <alignment vertical="center" wrapText="1"/>
      <protection/>
    </xf>
    <xf numFmtId="0" fontId="72" fillId="0" borderId="51" xfId="0" applyFont="1" applyBorder="1" applyAlignment="1" applyProtection="1">
      <alignment horizontal="center" vertical="center" wrapText="1"/>
      <protection locked="0"/>
    </xf>
    <xf numFmtId="0" fontId="0" fillId="37" borderId="52" xfId="0" applyFill="1" applyBorder="1" applyAlignment="1" applyProtection="1">
      <alignment horizontal="center" vertical="center" wrapText="1"/>
      <protection/>
    </xf>
    <xf numFmtId="0" fontId="0" fillId="37" borderId="53" xfId="0" applyFill="1" applyBorder="1" applyAlignment="1" applyProtection="1">
      <alignment horizontal="center" vertical="center" wrapText="1"/>
      <protection/>
    </xf>
    <xf numFmtId="0" fontId="66" fillId="36" borderId="13" xfId="0" applyFont="1" applyFill="1" applyBorder="1" applyAlignment="1" applyProtection="1">
      <alignment horizontal="center" vertical="center"/>
      <protection/>
    </xf>
    <xf numFmtId="0" fontId="66" fillId="36" borderId="10" xfId="0" applyFont="1" applyFill="1" applyBorder="1" applyAlignment="1" applyProtection="1">
      <alignment horizontal="center" vertical="center"/>
      <protection/>
    </xf>
    <xf numFmtId="0" fontId="62" fillId="35" borderId="54" xfId="0" applyFont="1" applyFill="1" applyBorder="1" applyAlignment="1">
      <alignment horizontal="right" vertical="center"/>
    </xf>
    <xf numFmtId="0" fontId="62" fillId="35" borderId="55" xfId="0" applyFont="1" applyFill="1" applyBorder="1" applyAlignment="1">
      <alignment horizontal="right" vertical="center"/>
    </xf>
    <xf numFmtId="0" fontId="61" fillId="35" borderId="10" xfId="0" applyFont="1" applyFill="1" applyBorder="1" applyAlignment="1">
      <alignment horizontal="right"/>
    </xf>
    <xf numFmtId="164" fontId="61" fillId="33" borderId="35" xfId="0" applyNumberFormat="1" applyFont="1" applyFill="1" applyBorder="1" applyAlignment="1">
      <alignment horizontal="center" vertical="center"/>
    </xf>
    <xf numFmtId="164" fontId="61" fillId="33" borderId="51" xfId="0" applyNumberFormat="1" applyFont="1" applyFill="1" applyBorder="1" applyAlignment="1">
      <alignment horizontal="center" vertical="center"/>
    </xf>
    <xf numFmtId="164" fontId="61" fillId="33" borderId="13" xfId="0" applyNumberFormat="1" applyFont="1" applyFill="1" applyBorder="1" applyAlignment="1">
      <alignment horizontal="center" vertical="center"/>
    </xf>
    <xf numFmtId="0" fontId="0" fillId="37" borderId="49" xfId="0" applyFill="1" applyBorder="1" applyAlignment="1" applyProtection="1">
      <alignment horizontal="center" vertical="center"/>
      <protection/>
    </xf>
    <xf numFmtId="0" fontId="0" fillId="37" borderId="44" xfId="0" applyFill="1" applyBorder="1" applyAlignment="1" applyProtection="1">
      <alignment horizontal="center" vertical="center"/>
      <protection/>
    </xf>
    <xf numFmtId="0" fontId="0" fillId="37" borderId="14" xfId="0" applyFill="1" applyBorder="1" applyAlignment="1" applyProtection="1">
      <alignment horizontal="center" vertical="center"/>
      <protection/>
    </xf>
    <xf numFmtId="0" fontId="0" fillId="37" borderId="48" xfId="0" applyFill="1" applyBorder="1" applyAlignment="1" applyProtection="1">
      <alignment horizontal="center" vertical="center"/>
      <protection/>
    </xf>
    <xf numFmtId="0" fontId="0" fillId="0" borderId="35" xfId="0" applyBorder="1" applyAlignment="1" applyProtection="1">
      <alignment vertical="center" wrapText="1"/>
      <protection/>
    </xf>
    <xf numFmtId="0" fontId="0" fillId="0" borderId="51" xfId="0" applyBorder="1" applyAlignment="1" applyProtection="1">
      <alignment vertical="center" wrapText="1"/>
      <protection/>
    </xf>
    <xf numFmtId="0" fontId="0" fillId="0" borderId="13" xfId="0" applyBorder="1" applyAlignment="1" applyProtection="1">
      <alignment vertical="center" wrapText="1"/>
      <protection/>
    </xf>
    <xf numFmtId="0" fontId="66" fillId="38" borderId="10" xfId="0" applyFont="1" applyFill="1" applyBorder="1" applyAlignment="1" applyProtection="1">
      <alignment horizontal="center" vertical="center"/>
      <protection/>
    </xf>
    <xf numFmtId="0" fontId="61" fillId="40" borderId="51" xfId="0" applyFont="1" applyFill="1" applyBorder="1" applyAlignment="1">
      <alignment horizontal="center" vertical="center"/>
    </xf>
    <xf numFmtId="0" fontId="61" fillId="40" borderId="13" xfId="0" applyFont="1" applyFill="1" applyBorder="1" applyAlignment="1">
      <alignment horizontal="center" vertical="center"/>
    </xf>
    <xf numFmtId="164" fontId="61" fillId="43" borderId="10" xfId="0" applyNumberFormat="1" applyFont="1" applyFill="1" applyBorder="1" applyAlignment="1" applyProtection="1">
      <alignment horizontal="center" vertical="center"/>
      <protection locked="0"/>
    </xf>
    <xf numFmtId="0" fontId="73" fillId="44" borderId="49" xfId="0" applyFont="1" applyFill="1" applyBorder="1" applyAlignment="1">
      <alignment horizontal="center" vertical="center" wrapText="1"/>
    </xf>
    <xf numFmtId="0" fontId="73" fillId="44" borderId="0" xfId="0" applyFont="1" applyFill="1" applyBorder="1" applyAlignment="1">
      <alignment horizontal="center" vertical="center" wrapText="1"/>
    </xf>
    <xf numFmtId="0" fontId="61" fillId="40" borderId="51" xfId="0" applyFont="1" applyFill="1" applyBorder="1" applyAlignment="1" applyProtection="1">
      <alignment horizontal="center" vertical="center"/>
      <protection/>
    </xf>
    <xf numFmtId="0" fontId="0" fillId="40" borderId="51" xfId="0" applyFill="1" applyBorder="1" applyAlignment="1" applyProtection="1">
      <alignment horizontal="center" vertical="center"/>
      <protection/>
    </xf>
    <xf numFmtId="0" fontId="66" fillId="36" borderId="35" xfId="0" applyFont="1" applyFill="1" applyBorder="1" applyAlignment="1" applyProtection="1">
      <alignment horizontal="center" vertical="center"/>
      <protection/>
    </xf>
    <xf numFmtId="0" fontId="0" fillId="37" borderId="56" xfId="0" applyFill="1" applyBorder="1" applyAlignment="1" applyProtection="1">
      <alignment horizontal="center" vertical="center" wrapText="1"/>
      <protection/>
    </xf>
    <xf numFmtId="0" fontId="0" fillId="37" borderId="57" xfId="0" applyFill="1" applyBorder="1" applyAlignment="1" applyProtection="1">
      <alignment horizontal="center" vertical="center" wrapText="1"/>
      <protection/>
    </xf>
    <xf numFmtId="0" fontId="5" fillId="37" borderId="49" xfId="0" applyFont="1"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164" fontId="61" fillId="33" borderId="10" xfId="0" applyNumberFormat="1" applyFont="1" applyFill="1" applyBorder="1" applyAlignment="1">
      <alignment horizontal="center" vertical="center"/>
    </xf>
    <xf numFmtId="0" fontId="69" fillId="33" borderId="54" xfId="0" applyFont="1" applyFill="1" applyBorder="1" applyAlignment="1" applyProtection="1">
      <alignment horizontal="center" vertical="center"/>
      <protection locked="0"/>
    </xf>
    <xf numFmtId="0" fontId="69" fillId="39" borderId="54" xfId="0" applyFont="1" applyFill="1" applyBorder="1" applyAlignment="1" applyProtection="1">
      <alignment horizontal="center" vertical="center"/>
      <protection/>
    </xf>
    <xf numFmtId="0" fontId="61" fillId="0" borderId="11" xfId="0" applyFont="1" applyBorder="1" applyAlignment="1">
      <alignment horizontal="left"/>
    </xf>
    <xf numFmtId="14" fontId="69" fillId="33" borderId="12" xfId="0" applyNumberFormat="1" applyFont="1" applyFill="1" applyBorder="1" applyAlignment="1" applyProtection="1">
      <alignment horizontal="center" vertical="center"/>
      <protection locked="0"/>
    </xf>
    <xf numFmtId="0" fontId="69" fillId="33" borderId="55" xfId="0" applyFont="1" applyFill="1" applyBorder="1" applyAlignment="1" applyProtection="1">
      <alignment horizontal="center" vertical="center"/>
      <protection locked="0"/>
    </xf>
    <xf numFmtId="164" fontId="61" fillId="40" borderId="51" xfId="0" applyNumberFormat="1" applyFont="1" applyFill="1" applyBorder="1" applyAlignment="1">
      <alignment horizontal="center" vertical="center"/>
    </xf>
    <xf numFmtId="164" fontId="0" fillId="40" borderId="51" xfId="0" applyNumberFormat="1" applyFill="1" applyBorder="1" applyAlignment="1">
      <alignment horizontal="center" vertical="center"/>
    </xf>
    <xf numFmtId="164" fontId="0" fillId="40" borderId="13" xfId="0" applyNumberFormat="1" applyFill="1" applyBorder="1" applyAlignment="1">
      <alignment horizontal="center" vertical="center"/>
    </xf>
    <xf numFmtId="0" fontId="0" fillId="37" borderId="13" xfId="0" applyFill="1" applyBorder="1" applyAlignment="1" applyProtection="1">
      <alignment horizontal="center" vertical="center" wrapText="1"/>
      <protection/>
    </xf>
    <xf numFmtId="0" fontId="0" fillId="37" borderId="49" xfId="0" applyFill="1" applyBorder="1" applyAlignment="1" applyProtection="1">
      <alignment horizontal="center" vertical="center" wrapText="1"/>
      <protection/>
    </xf>
    <xf numFmtId="0" fontId="62" fillId="35" borderId="10" xfId="0" applyFont="1" applyFill="1" applyBorder="1" applyAlignment="1">
      <alignment horizontal="right" vertical="center"/>
    </xf>
    <xf numFmtId="0" fontId="61" fillId="33" borderId="10" xfId="0" applyFont="1" applyFill="1" applyBorder="1" applyAlignment="1">
      <alignment horizontal="center" vertical="center"/>
    </xf>
    <xf numFmtId="0" fontId="0" fillId="0" borderId="10" xfId="0" applyBorder="1" applyAlignment="1">
      <alignment vertical="center" wrapText="1"/>
    </xf>
    <xf numFmtId="0" fontId="67" fillId="36" borderId="13" xfId="0" applyFont="1" applyFill="1" applyBorder="1" applyAlignment="1">
      <alignment horizontal="center" vertical="center"/>
    </xf>
    <xf numFmtId="0" fontId="67" fillId="36" borderId="10" xfId="0" applyFont="1" applyFill="1" applyBorder="1" applyAlignment="1">
      <alignment horizontal="center" vertical="center"/>
    </xf>
    <xf numFmtId="0" fontId="67" fillId="38" borderId="10" xfId="0" applyFont="1" applyFill="1" applyBorder="1" applyAlignment="1">
      <alignment horizontal="center" vertical="center"/>
    </xf>
    <xf numFmtId="0" fontId="0" fillId="0" borderId="35" xfId="0" applyBorder="1" applyAlignment="1">
      <alignment vertical="center" wrapText="1"/>
    </xf>
    <xf numFmtId="0" fontId="0" fillId="0" borderId="51" xfId="0" applyBorder="1" applyAlignment="1">
      <alignment vertical="center" wrapText="1"/>
    </xf>
    <xf numFmtId="0" fontId="0" fillId="0" borderId="13" xfId="0" applyBorder="1" applyAlignment="1">
      <alignment vertical="center" wrapText="1"/>
    </xf>
    <xf numFmtId="0" fontId="0" fillId="33" borderId="35" xfId="0" applyFill="1" applyBorder="1" applyAlignment="1">
      <alignment vertical="center" wrapText="1"/>
    </xf>
    <xf numFmtId="0" fontId="0" fillId="33" borderId="51" xfId="0" applyFill="1" applyBorder="1" applyAlignment="1">
      <alignment vertical="center" wrapText="1"/>
    </xf>
    <xf numFmtId="0" fontId="0" fillId="33" borderId="13" xfId="0" applyFill="1" applyBorder="1" applyAlignment="1">
      <alignment vertical="center" wrapText="1"/>
    </xf>
    <xf numFmtId="0" fontId="0" fillId="37" borderId="46" xfId="0" applyFill="1" applyBorder="1" applyAlignment="1">
      <alignment horizontal="center" vertical="center" wrapText="1"/>
    </xf>
    <xf numFmtId="0" fontId="0" fillId="37" borderId="47" xfId="0" applyFill="1" applyBorder="1" applyAlignment="1">
      <alignment horizontal="center" vertical="center" wrapText="1"/>
    </xf>
    <xf numFmtId="0" fontId="0" fillId="37" borderId="49" xfId="0" applyFill="1" applyBorder="1" applyAlignment="1">
      <alignment horizontal="center" vertical="center" wrapText="1"/>
    </xf>
    <xf numFmtId="0" fontId="0" fillId="37" borderId="44" xfId="0" applyFill="1" applyBorder="1" applyAlignment="1">
      <alignment horizontal="center" vertical="center" wrapText="1"/>
    </xf>
    <xf numFmtId="0" fontId="0" fillId="37" borderId="14" xfId="0" applyFill="1" applyBorder="1" applyAlignment="1">
      <alignment horizontal="center" vertical="center" wrapText="1"/>
    </xf>
    <xf numFmtId="0" fontId="0" fillId="37" borderId="48" xfId="0" applyFill="1" applyBorder="1" applyAlignment="1">
      <alignment horizontal="center" vertical="center" wrapText="1"/>
    </xf>
    <xf numFmtId="0" fontId="0" fillId="40" borderId="51" xfId="0" applyFill="1" applyBorder="1" applyAlignment="1">
      <alignment horizontal="center" vertical="center"/>
    </xf>
    <xf numFmtId="0" fontId="0" fillId="40" borderId="13" xfId="0" applyFill="1" applyBorder="1" applyAlignment="1">
      <alignment horizontal="center" vertical="center"/>
    </xf>
    <xf numFmtId="0" fontId="0" fillId="37" borderId="10" xfId="0" applyFill="1" applyBorder="1" applyAlignment="1">
      <alignment horizontal="center" vertical="center" wrapText="1"/>
    </xf>
    <xf numFmtId="0" fontId="61" fillId="43" borderId="51" xfId="0" applyFont="1" applyFill="1" applyBorder="1" applyAlignment="1" applyProtection="1">
      <alignment horizontal="center" vertical="center"/>
      <protection locked="0"/>
    </xf>
    <xf numFmtId="0" fontId="67" fillId="36" borderId="13" xfId="0" applyFont="1" applyFill="1" applyBorder="1" applyAlignment="1">
      <alignment horizontal="left" vertical="center"/>
    </xf>
    <xf numFmtId="0" fontId="67" fillId="36" borderId="10" xfId="0" applyFont="1" applyFill="1" applyBorder="1" applyAlignment="1">
      <alignment horizontal="left" vertical="center"/>
    </xf>
    <xf numFmtId="0" fontId="0" fillId="0" borderId="51" xfId="0" applyBorder="1" applyAlignment="1" applyProtection="1">
      <alignment horizontal="center" vertical="top" wrapText="1"/>
      <protection locked="0"/>
    </xf>
    <xf numFmtId="0" fontId="0" fillId="0" borderId="35" xfId="0" applyBorder="1" applyAlignment="1">
      <alignment horizontal="left" vertical="center" wrapText="1"/>
    </xf>
    <xf numFmtId="0" fontId="0" fillId="0" borderId="51" xfId="0" applyBorder="1" applyAlignment="1">
      <alignment horizontal="left" vertical="center" wrapText="1"/>
    </xf>
    <xf numFmtId="0" fontId="0" fillId="0" borderId="13" xfId="0" applyBorder="1" applyAlignment="1">
      <alignment horizontal="left" vertical="center" wrapText="1"/>
    </xf>
    <xf numFmtId="0" fontId="67" fillId="38" borderId="10" xfId="0" applyFont="1" applyFill="1" applyBorder="1" applyAlignment="1">
      <alignment horizontal="left" vertical="center"/>
    </xf>
    <xf numFmtId="0" fontId="0" fillId="37" borderId="58" xfId="0" applyFill="1" applyBorder="1" applyAlignment="1">
      <alignment horizontal="center" vertical="center" wrapText="1"/>
    </xf>
    <xf numFmtId="0" fontId="67" fillId="43" borderId="10" xfId="0" applyFont="1" applyFill="1" applyBorder="1" applyAlignment="1" applyProtection="1">
      <alignment horizontal="center" vertical="center"/>
      <protection locked="0"/>
    </xf>
    <xf numFmtId="0" fontId="61" fillId="15" borderId="35" xfId="0" applyFont="1" applyFill="1" applyBorder="1" applyAlignment="1" applyProtection="1">
      <alignment horizontal="center" vertical="center"/>
      <protection locked="0"/>
    </xf>
    <xf numFmtId="0" fontId="61" fillId="15" borderId="13" xfId="0" applyFont="1" applyFill="1" applyBorder="1" applyAlignment="1" applyProtection="1">
      <alignment horizontal="center" vertical="center"/>
      <protection locked="0"/>
    </xf>
    <xf numFmtId="0" fontId="0" fillId="33" borderId="0" xfId="0" applyFill="1" applyAlignment="1">
      <alignment horizontal="center"/>
    </xf>
    <xf numFmtId="0" fontId="61" fillId="0" borderId="11" xfId="0" applyFont="1" applyBorder="1" applyAlignment="1">
      <alignment/>
    </xf>
    <xf numFmtId="0" fontId="0" fillId="37" borderId="52" xfId="0" applyFill="1" applyBorder="1" applyAlignment="1">
      <alignment horizontal="center" vertical="center" wrapText="1"/>
    </xf>
    <xf numFmtId="0" fontId="0" fillId="37" borderId="53" xfId="0" applyFill="1" applyBorder="1" applyAlignment="1">
      <alignment horizontal="center" vertical="center" wrapText="1"/>
    </xf>
    <xf numFmtId="0" fontId="62" fillId="35" borderId="10" xfId="0" applyFont="1" applyFill="1" applyBorder="1" applyAlignment="1">
      <alignment horizontal="right"/>
    </xf>
    <xf numFmtId="1" fontId="61" fillId="43" borderId="10" xfId="0" applyNumberFormat="1" applyFont="1" applyFill="1" applyBorder="1" applyAlignment="1" applyProtection="1">
      <alignment horizontal="center" vertical="center"/>
      <protection locked="0"/>
    </xf>
    <xf numFmtId="0" fontId="61" fillId="0" borderId="35" xfId="0" applyFont="1" applyBorder="1" applyAlignment="1" applyProtection="1">
      <alignment horizontal="center" vertical="center" wrapText="1"/>
      <protection locked="0"/>
    </xf>
    <xf numFmtId="0" fontId="61" fillId="0" borderId="51" xfId="0" applyFont="1" applyBorder="1" applyAlignment="1" applyProtection="1">
      <alignment horizontal="center" vertical="center" wrapText="1"/>
      <protection locked="0"/>
    </xf>
    <xf numFmtId="0" fontId="61" fillId="0" borderId="13" xfId="0" applyFont="1" applyBorder="1" applyAlignment="1" applyProtection="1">
      <alignment horizontal="center" vertical="center" wrapText="1"/>
      <protection locked="0"/>
    </xf>
    <xf numFmtId="0" fontId="61" fillId="43" borderId="10" xfId="0" applyFont="1" applyFill="1" applyBorder="1" applyAlignment="1" applyProtection="1">
      <alignment horizontal="center" vertical="center"/>
      <protection locked="0"/>
    </xf>
    <xf numFmtId="0" fontId="0" fillId="0" borderId="10" xfId="0" applyBorder="1" applyAlignment="1">
      <alignment horizontal="left" vertical="center" wrapText="1"/>
    </xf>
    <xf numFmtId="0" fontId="0" fillId="33" borderId="10" xfId="0" applyFill="1" applyBorder="1" applyAlignment="1">
      <alignment vertical="center" wrapText="1"/>
    </xf>
    <xf numFmtId="0" fontId="69" fillId="34" borderId="49" xfId="0" applyFont="1" applyFill="1" applyBorder="1" applyAlignment="1" applyProtection="1">
      <alignment horizontal="center" vertical="center"/>
      <protection/>
    </xf>
    <xf numFmtId="0" fontId="69" fillId="34" borderId="0" xfId="0" applyFont="1" applyFill="1" applyBorder="1" applyAlignment="1" applyProtection="1">
      <alignment horizontal="center" vertical="center"/>
      <protection/>
    </xf>
    <xf numFmtId="0" fontId="69" fillId="34" borderId="14" xfId="0" applyFont="1" applyFill="1" applyBorder="1" applyAlignment="1" applyProtection="1">
      <alignment horizontal="center" vertical="center"/>
      <protection/>
    </xf>
    <xf numFmtId="0" fontId="69" fillId="34" borderId="50" xfId="0" applyFont="1" applyFill="1" applyBorder="1" applyAlignment="1" applyProtection="1">
      <alignment horizontal="center" vertical="center"/>
      <protection/>
    </xf>
    <xf numFmtId="0" fontId="0" fillId="0" borderId="35"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73" fillId="44" borderId="49" xfId="0" applyFont="1" applyFill="1" applyBorder="1" applyAlignment="1" applyProtection="1">
      <alignment horizontal="center" vertical="center" wrapText="1"/>
      <protection/>
    </xf>
    <xf numFmtId="0" fontId="73" fillId="44" borderId="0" xfId="0" applyFont="1" applyFill="1" applyBorder="1" applyAlignment="1" applyProtection="1">
      <alignment horizontal="center" vertical="center" wrapText="1"/>
      <protection/>
    </xf>
    <xf numFmtId="0" fontId="69" fillId="33" borderId="54" xfId="0" applyFont="1" applyFill="1" applyBorder="1" applyAlignment="1" applyProtection="1">
      <alignment horizontal="center" vertical="center"/>
      <protection/>
    </xf>
    <xf numFmtId="0" fontId="69" fillId="33" borderId="12" xfId="0" applyFont="1" applyFill="1" applyBorder="1" applyAlignment="1" applyProtection="1">
      <alignment horizontal="center" vertical="center"/>
      <protection/>
    </xf>
    <xf numFmtId="0" fontId="69" fillId="33" borderId="55" xfId="0" applyFont="1" applyFill="1" applyBorder="1" applyAlignment="1" applyProtection="1">
      <alignment horizontal="center" vertical="center"/>
      <protection/>
    </xf>
    <xf numFmtId="0" fontId="72" fillId="0" borderId="35" xfId="0" applyFont="1" applyBorder="1" applyAlignment="1" applyProtection="1">
      <alignment horizontal="center" vertical="center"/>
      <protection locked="0"/>
    </xf>
    <xf numFmtId="0" fontId="72" fillId="0" borderId="51" xfId="0" applyFont="1" applyBorder="1" applyAlignment="1" applyProtection="1">
      <alignment horizontal="center" vertical="center"/>
      <protection locked="0"/>
    </xf>
    <xf numFmtId="0" fontId="72" fillId="0" borderId="13" xfId="0" applyFont="1" applyBorder="1" applyAlignment="1" applyProtection="1">
      <alignment horizontal="center" vertical="center"/>
      <protection locked="0"/>
    </xf>
    <xf numFmtId="0" fontId="61" fillId="39" borderId="10" xfId="0" applyFont="1" applyFill="1" applyBorder="1" applyAlignment="1" applyProtection="1">
      <alignment horizontal="center" vertical="center"/>
      <protection/>
    </xf>
    <xf numFmtId="0" fontId="0" fillId="37" borderId="13" xfId="0" applyFill="1" applyBorder="1" applyAlignment="1">
      <alignment horizontal="center" vertical="center" wrapText="1"/>
    </xf>
    <xf numFmtId="0" fontId="0" fillId="0" borderId="35" xfId="0" applyBorder="1" applyAlignment="1">
      <alignment horizontal="center"/>
    </xf>
    <xf numFmtId="0" fontId="0" fillId="0" borderId="51" xfId="0" applyBorder="1" applyAlignment="1">
      <alignment horizontal="center"/>
    </xf>
    <xf numFmtId="0" fontId="0" fillId="0" borderId="13" xfId="0" applyBorder="1" applyAlignment="1">
      <alignment horizont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14" xfId="0" applyBorder="1" applyAlignment="1">
      <alignment horizontal="center" vertical="center" wrapText="1"/>
    </xf>
    <xf numFmtId="0" fontId="0" fillId="0" borderId="48" xfId="0" applyBorder="1" applyAlignment="1">
      <alignment horizontal="center" vertical="center" wrapText="1"/>
    </xf>
    <xf numFmtId="0" fontId="61" fillId="15" borderId="10" xfId="0" applyFont="1" applyFill="1" applyBorder="1" applyAlignment="1" applyProtection="1">
      <alignment horizontal="center" vertical="center"/>
      <protection locked="0"/>
    </xf>
    <xf numFmtId="0" fontId="61" fillId="0" borderId="35" xfId="0" applyFont="1" applyBorder="1" applyAlignment="1">
      <alignment vertical="center" wrapText="1"/>
    </xf>
    <xf numFmtId="0" fontId="61" fillId="0" borderId="35" xfId="0" applyFont="1" applyBorder="1" applyAlignment="1" applyProtection="1">
      <alignment horizontal="center" vertical="center"/>
      <protection locked="0"/>
    </xf>
    <xf numFmtId="0" fontId="61" fillId="0" borderId="51"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0" fillId="33" borderId="51" xfId="0" applyFont="1" applyFill="1" applyBorder="1" applyAlignment="1">
      <alignment vertical="center" wrapText="1"/>
    </xf>
    <xf numFmtId="0" fontId="0" fillId="33" borderId="13" xfId="0" applyFont="1" applyFill="1" applyBorder="1" applyAlignment="1">
      <alignment vertical="center" wrapText="1"/>
    </xf>
    <xf numFmtId="0" fontId="0" fillId="37" borderId="56" xfId="0" applyFill="1" applyBorder="1" applyAlignment="1">
      <alignment horizontal="center" vertical="center" wrapText="1"/>
    </xf>
    <xf numFmtId="0" fontId="0" fillId="37" borderId="57" xfId="0" applyFill="1" applyBorder="1" applyAlignment="1">
      <alignment horizontal="center" vertical="center" wrapText="1"/>
    </xf>
    <xf numFmtId="0" fontId="0" fillId="37" borderId="46" xfId="0" applyFill="1" applyBorder="1" applyAlignment="1">
      <alignment horizontal="center" wrapText="1"/>
    </xf>
    <xf numFmtId="0" fontId="0" fillId="37" borderId="47" xfId="0" applyFill="1" applyBorder="1" applyAlignment="1">
      <alignment horizontal="center" wrapText="1"/>
    </xf>
    <xf numFmtId="0" fontId="0" fillId="37" borderId="49" xfId="0" applyFill="1" applyBorder="1" applyAlignment="1">
      <alignment horizontal="center" wrapText="1"/>
    </xf>
    <xf numFmtId="0" fontId="0" fillId="37" borderId="44" xfId="0" applyFill="1" applyBorder="1" applyAlignment="1">
      <alignment horizontal="center" wrapText="1"/>
    </xf>
    <xf numFmtId="0" fontId="0" fillId="37" borderId="47" xfId="0" applyFont="1" applyFill="1" applyBorder="1" applyAlignment="1">
      <alignment horizontal="center" vertical="center" wrapText="1"/>
    </xf>
    <xf numFmtId="0" fontId="0" fillId="37" borderId="56" xfId="0" applyFont="1" applyFill="1" applyBorder="1" applyAlignment="1">
      <alignment horizontal="center" vertical="center" wrapText="1"/>
    </xf>
    <xf numFmtId="0" fontId="0" fillId="37" borderId="57" xfId="0" applyFont="1" applyFill="1" applyBorder="1" applyAlignment="1">
      <alignment horizontal="center" vertical="center" wrapText="1"/>
    </xf>
    <xf numFmtId="14" fontId="69" fillId="33" borderId="12" xfId="0" applyNumberFormat="1" applyFont="1" applyFill="1" applyBorder="1" applyAlignment="1" applyProtection="1">
      <alignment horizontal="center" vertical="center"/>
      <protection/>
    </xf>
    <xf numFmtId="14" fontId="69" fillId="33" borderId="55" xfId="0" applyNumberFormat="1" applyFont="1" applyFill="1" applyBorder="1" applyAlignment="1" applyProtection="1">
      <alignment horizontal="center" vertical="center"/>
      <protection/>
    </xf>
    <xf numFmtId="0" fontId="53" fillId="33" borderId="10" xfId="46"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0" fontId="61" fillId="33" borderId="35" xfId="0" applyFont="1" applyFill="1" applyBorder="1" applyAlignment="1" applyProtection="1">
      <alignment horizontal="center" vertical="center" wrapText="1"/>
      <protection locked="0"/>
    </xf>
    <xf numFmtId="0" fontId="61" fillId="33" borderId="51" xfId="0" applyFont="1" applyFill="1" applyBorder="1" applyAlignment="1" applyProtection="1">
      <alignment horizontal="center" vertical="center" wrapText="1"/>
      <protection locked="0"/>
    </xf>
    <xf numFmtId="0" fontId="61" fillId="33" borderId="13" xfId="0" applyFont="1" applyFill="1" applyBorder="1" applyAlignment="1" applyProtection="1">
      <alignment horizontal="center" vertical="center" wrapText="1"/>
      <protection locked="0"/>
    </xf>
    <xf numFmtId="0" fontId="0" fillId="37" borderId="53" xfId="0" applyFont="1" applyFill="1" applyBorder="1" applyAlignment="1">
      <alignment horizontal="center" vertical="center" wrapText="1"/>
    </xf>
    <xf numFmtId="0" fontId="0" fillId="37" borderId="14" xfId="0" applyFont="1" applyFill="1" applyBorder="1" applyAlignment="1">
      <alignment horizontal="center" vertical="center" wrapText="1"/>
    </xf>
    <xf numFmtId="0" fontId="0" fillId="37" borderId="48" xfId="0" applyFont="1" applyFill="1" applyBorder="1" applyAlignment="1">
      <alignment horizontal="center" vertical="center" wrapText="1"/>
    </xf>
    <xf numFmtId="0" fontId="0" fillId="33" borderId="10" xfId="0" applyFont="1" applyFill="1" applyBorder="1" applyAlignment="1">
      <alignment vertical="center" wrapText="1"/>
    </xf>
    <xf numFmtId="0" fontId="0" fillId="37" borderId="46" xfId="0" applyFont="1" applyFill="1" applyBorder="1" applyAlignment="1">
      <alignment horizontal="center" vertical="center" wrapText="1"/>
    </xf>
    <xf numFmtId="0" fontId="0" fillId="37" borderId="52" xfId="0" applyFont="1" applyFill="1" applyBorder="1" applyAlignment="1">
      <alignment horizontal="center" vertical="center" wrapText="1"/>
    </xf>
    <xf numFmtId="0" fontId="67" fillId="33" borderId="13" xfId="0" applyFont="1" applyFill="1" applyBorder="1" applyAlignment="1">
      <alignment horizontal="center" vertical="center"/>
    </xf>
    <xf numFmtId="0" fontId="67" fillId="33" borderId="10" xfId="0" applyFont="1" applyFill="1" applyBorder="1" applyAlignment="1">
      <alignment horizontal="center" vertical="center"/>
    </xf>
    <xf numFmtId="0" fontId="5" fillId="37" borderId="52" xfId="0" applyFont="1" applyFill="1" applyBorder="1" applyAlignment="1">
      <alignment horizontal="center" vertical="center" wrapText="1"/>
    </xf>
    <xf numFmtId="0" fontId="62" fillId="39" borderId="35" xfId="0" applyFont="1" applyFill="1" applyBorder="1" applyAlignment="1" applyProtection="1">
      <alignment horizontal="center" vertical="center"/>
      <protection/>
    </xf>
    <xf numFmtId="0" fontId="62" fillId="39" borderId="51" xfId="0" applyFont="1" applyFill="1" applyBorder="1" applyAlignment="1" applyProtection="1">
      <alignment horizontal="center" vertical="center"/>
      <protection/>
    </xf>
    <xf numFmtId="0" fontId="62" fillId="39" borderId="13" xfId="0" applyFont="1" applyFill="1" applyBorder="1" applyAlignment="1" applyProtection="1">
      <alignment horizontal="center" vertical="center"/>
      <protection/>
    </xf>
    <xf numFmtId="0" fontId="74" fillId="33" borderId="35" xfId="0" applyFont="1" applyFill="1" applyBorder="1" applyAlignment="1" applyProtection="1">
      <alignment horizontal="center" vertical="center"/>
      <protection locked="0"/>
    </xf>
    <xf numFmtId="0" fontId="74" fillId="33" borderId="51" xfId="0" applyFont="1" applyFill="1" applyBorder="1" applyAlignment="1" applyProtection="1">
      <alignment horizontal="center" vertical="center"/>
      <protection locked="0"/>
    </xf>
    <xf numFmtId="0" fontId="74" fillId="33" borderId="13" xfId="0" applyFont="1" applyFill="1" applyBorder="1" applyAlignment="1" applyProtection="1">
      <alignment horizontal="center" vertical="center"/>
      <protection locked="0"/>
    </xf>
    <xf numFmtId="0" fontId="61" fillId="39" borderId="12" xfId="0" applyFont="1" applyFill="1" applyBorder="1" applyAlignment="1" applyProtection="1">
      <alignment horizontal="left" vertical="center" wrapText="1"/>
      <protection/>
    </xf>
    <xf numFmtId="0" fontId="61" fillId="39" borderId="54" xfId="0" applyFont="1" applyFill="1" applyBorder="1" applyAlignment="1" applyProtection="1">
      <alignment horizontal="left" vertical="center" wrapText="1"/>
      <protection/>
    </xf>
    <xf numFmtId="0" fontId="61" fillId="39" borderId="55" xfId="0" applyFont="1" applyFill="1" applyBorder="1" applyAlignment="1" applyProtection="1">
      <alignment horizontal="left" vertical="center" wrapText="1"/>
      <protection/>
    </xf>
    <xf numFmtId="0" fontId="61" fillId="33" borderId="35" xfId="0" applyFont="1" applyFill="1" applyBorder="1" applyAlignment="1" applyProtection="1">
      <alignment horizontal="center" vertical="center" wrapText="1"/>
      <protection/>
    </xf>
    <xf numFmtId="0" fontId="61" fillId="33" borderId="51" xfId="0" applyFont="1" applyFill="1" applyBorder="1" applyAlignment="1" applyProtection="1">
      <alignment horizontal="center" vertical="center" wrapText="1"/>
      <protection/>
    </xf>
    <xf numFmtId="0" fontId="61" fillId="33" borderId="13" xfId="0" applyFont="1" applyFill="1" applyBorder="1" applyAlignment="1" applyProtection="1">
      <alignment horizontal="center" vertical="center" wrapText="1"/>
      <protection/>
    </xf>
    <xf numFmtId="0" fontId="61" fillId="0" borderId="35" xfId="0" applyFont="1" applyBorder="1" applyAlignment="1">
      <alignment horizontal="left" vertical="center" wrapText="1"/>
    </xf>
    <xf numFmtId="0" fontId="61" fillId="0" borderId="51" xfId="0" applyFont="1" applyBorder="1" applyAlignment="1">
      <alignment horizontal="left" vertical="center" wrapText="1"/>
    </xf>
    <xf numFmtId="0" fontId="61" fillId="0" borderId="13" xfId="0" applyFont="1" applyBorder="1" applyAlignment="1">
      <alignment horizontal="left" vertical="center" wrapText="1"/>
    </xf>
    <xf numFmtId="0" fontId="61" fillId="0" borderId="51" xfId="0" applyFont="1" applyBorder="1" applyAlignment="1">
      <alignment vertical="center" wrapText="1"/>
    </xf>
    <xf numFmtId="0" fontId="61" fillId="0" borderId="13" xfId="0" applyFont="1" applyBorder="1" applyAlignment="1">
      <alignment vertical="center" wrapText="1"/>
    </xf>
    <xf numFmtId="0" fontId="0" fillId="33" borderId="35" xfId="0" applyFill="1" applyBorder="1" applyAlignment="1">
      <alignment horizontal="left" vertical="center" wrapText="1"/>
    </xf>
    <xf numFmtId="0" fontId="0" fillId="33" borderId="51" xfId="0" applyFill="1" applyBorder="1" applyAlignment="1">
      <alignment horizontal="left" vertical="center" wrapText="1"/>
    </xf>
    <xf numFmtId="0" fontId="0" fillId="33" borderId="13" xfId="0" applyFill="1" applyBorder="1" applyAlignment="1">
      <alignment horizontal="left" vertical="center" wrapText="1"/>
    </xf>
    <xf numFmtId="0" fontId="0" fillId="43" borderId="51" xfId="0" applyFill="1" applyBorder="1" applyAlignment="1" applyProtection="1">
      <alignment horizontal="center" vertical="center"/>
      <protection locked="0"/>
    </xf>
    <xf numFmtId="0" fontId="0" fillId="43" borderId="13" xfId="0" applyFill="1" applyBorder="1" applyAlignment="1" applyProtection="1">
      <alignment horizontal="center" vertical="center"/>
      <protection locked="0"/>
    </xf>
    <xf numFmtId="0" fontId="0" fillId="0" borderId="51" xfId="0" applyBorder="1" applyAlignment="1">
      <alignment horizontal="center" vertical="center"/>
    </xf>
    <xf numFmtId="0" fontId="0" fillId="0" borderId="13" xfId="0" applyBorder="1" applyAlignment="1">
      <alignment horizontal="center" vertical="center"/>
    </xf>
    <xf numFmtId="0" fontId="61" fillId="39" borderId="12" xfId="0" applyFont="1" applyFill="1" applyBorder="1" applyAlignment="1" applyProtection="1">
      <alignment horizontal="left" vertical="center"/>
      <protection/>
    </xf>
    <xf numFmtId="0" fontId="61" fillId="39" borderId="54" xfId="0" applyFont="1" applyFill="1" applyBorder="1" applyAlignment="1" applyProtection="1">
      <alignment horizontal="left" vertical="center"/>
      <protection/>
    </xf>
    <xf numFmtId="0" fontId="61" fillId="39" borderId="55" xfId="0" applyFont="1" applyFill="1" applyBorder="1" applyAlignment="1" applyProtection="1">
      <alignment horizontal="left" vertical="center"/>
      <protection/>
    </xf>
    <xf numFmtId="0" fontId="5" fillId="37" borderId="53"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48" xfId="0" applyFont="1" applyFill="1" applyBorder="1" applyAlignment="1">
      <alignment horizontal="center" vertical="center" wrapText="1"/>
    </xf>
    <xf numFmtId="0" fontId="69" fillId="33" borderId="10" xfId="0" applyFont="1" applyFill="1" applyBorder="1" applyAlignment="1" applyProtection="1">
      <alignment horizontal="center" vertical="center"/>
      <protection/>
    </xf>
    <xf numFmtId="0" fontId="67" fillId="36" borderId="35" xfId="0" applyFont="1" applyFill="1" applyBorder="1" applyAlignment="1">
      <alignment horizontal="center" vertical="center"/>
    </xf>
    <xf numFmtId="0" fontId="67" fillId="38" borderId="35" xfId="0" applyFont="1" applyFill="1" applyBorder="1" applyAlignment="1">
      <alignment horizontal="center" vertical="center"/>
    </xf>
    <xf numFmtId="0" fontId="67" fillId="38" borderId="13" xfId="0" applyFont="1" applyFill="1" applyBorder="1" applyAlignment="1">
      <alignment horizontal="center" vertical="center"/>
    </xf>
    <xf numFmtId="0" fontId="0" fillId="0" borderId="51" xfId="0" applyFont="1" applyBorder="1" applyAlignment="1">
      <alignment vertical="center" wrapText="1"/>
    </xf>
    <xf numFmtId="0" fontId="0" fillId="0" borderId="13" xfId="0" applyFont="1" applyBorder="1" applyAlignment="1">
      <alignment vertical="center" wrapText="1"/>
    </xf>
    <xf numFmtId="0" fontId="0" fillId="33" borderId="10" xfId="0" applyFill="1" applyBorder="1" applyAlignment="1">
      <alignment horizontal="left" vertical="center" wrapText="1"/>
    </xf>
    <xf numFmtId="0" fontId="0" fillId="37" borderId="59" xfId="0" applyFill="1" applyBorder="1" applyAlignment="1">
      <alignment horizontal="center" vertical="center" wrapText="1"/>
    </xf>
    <xf numFmtId="0" fontId="0" fillId="37" borderId="45" xfId="0" applyFill="1" applyBorder="1" applyAlignment="1">
      <alignment horizontal="center" vertical="center" wrapText="1"/>
    </xf>
    <xf numFmtId="0" fontId="0" fillId="0" borderId="35" xfId="0" applyBorder="1" applyAlignment="1">
      <alignment horizontal="justify" vertical="center" wrapText="1"/>
    </xf>
    <xf numFmtId="0" fontId="0" fillId="0" borderId="51" xfId="0" applyBorder="1" applyAlignment="1">
      <alignment horizontal="justify" vertical="center" wrapText="1"/>
    </xf>
    <xf numFmtId="0" fontId="0" fillId="0" borderId="13" xfId="0" applyBorder="1" applyAlignment="1">
      <alignment horizontal="justify" vertical="center" wrapText="1"/>
    </xf>
    <xf numFmtId="0" fontId="61" fillId="0" borderId="10" xfId="0" applyFont="1" applyBorder="1" applyAlignment="1" applyProtection="1">
      <alignment horizontal="center" vertical="center" wrapText="1"/>
      <protection locked="0"/>
    </xf>
    <xf numFmtId="0" fontId="62" fillId="35" borderId="12" xfId="0" applyFont="1" applyFill="1" applyBorder="1" applyAlignment="1">
      <alignment horizontal="right" vertical="center" wrapText="1"/>
    </xf>
    <xf numFmtId="0" fontId="75" fillId="35" borderId="54" xfId="0" applyFont="1" applyFill="1" applyBorder="1" applyAlignment="1">
      <alignment horizontal="right" vertical="center" wrapText="1"/>
    </xf>
    <xf numFmtId="0" fontId="75" fillId="35" borderId="55" xfId="0" applyFont="1" applyFill="1" applyBorder="1" applyAlignment="1">
      <alignment horizontal="right" vertical="center" wrapText="1"/>
    </xf>
    <xf numFmtId="0" fontId="0" fillId="0" borderId="35" xfId="0" applyBorder="1" applyAlignment="1">
      <alignment horizontal="left" wrapText="1"/>
    </xf>
    <xf numFmtId="0" fontId="0" fillId="0" borderId="51" xfId="0" applyBorder="1" applyAlignment="1">
      <alignment horizontal="left" wrapText="1"/>
    </xf>
    <xf numFmtId="0" fontId="0" fillId="0" borderId="13" xfId="0" applyBorder="1" applyAlignment="1">
      <alignment horizontal="left" wrapText="1"/>
    </xf>
    <xf numFmtId="0" fontId="61" fillId="0" borderId="10" xfId="0" applyFont="1" applyBorder="1" applyAlignment="1">
      <alignment vertical="center" wrapText="1"/>
    </xf>
    <xf numFmtId="164" fontId="61" fillId="0" borderId="35" xfId="0" applyNumberFormat="1" applyFont="1" applyBorder="1" applyAlignment="1">
      <alignment horizontal="center" vertical="center"/>
    </xf>
    <xf numFmtId="164" fontId="61" fillId="0" borderId="51" xfId="0" applyNumberFormat="1" applyFont="1" applyBorder="1" applyAlignment="1">
      <alignment horizontal="center" vertical="center"/>
    </xf>
    <xf numFmtId="164" fontId="61" fillId="0" borderId="13" xfId="0" applyNumberFormat="1" applyFont="1" applyBorder="1" applyAlignment="1">
      <alignment horizontal="center" vertical="center"/>
    </xf>
    <xf numFmtId="0" fontId="5" fillId="33" borderId="35" xfId="0" applyFont="1" applyFill="1" applyBorder="1" applyAlignment="1">
      <alignment vertical="center" wrapText="1"/>
    </xf>
    <xf numFmtId="0" fontId="5" fillId="33" borderId="51" xfId="0" applyFont="1" applyFill="1" applyBorder="1" applyAlignment="1">
      <alignment vertical="center" wrapText="1"/>
    </xf>
    <xf numFmtId="0" fontId="5" fillId="33" borderId="13" xfId="0" applyFont="1" applyFill="1" applyBorder="1" applyAlignment="1">
      <alignment vertical="center" wrapText="1"/>
    </xf>
    <xf numFmtId="0" fontId="67" fillId="38" borderId="10" xfId="0" applyFont="1" applyFill="1" applyBorder="1" applyAlignment="1" applyProtection="1">
      <alignment horizontal="center" vertical="center"/>
      <protection/>
    </xf>
    <xf numFmtId="0" fontId="5" fillId="37" borderId="52" xfId="0" applyFont="1" applyFill="1" applyBorder="1" applyAlignment="1" applyProtection="1">
      <alignment horizontal="center" vertical="center" wrapText="1"/>
      <protection/>
    </xf>
    <xf numFmtId="0" fontId="5" fillId="37" borderId="5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wrapText="1"/>
      <protection/>
    </xf>
    <xf numFmtId="0" fontId="5" fillId="37" borderId="48" xfId="0" applyFont="1" applyFill="1" applyBorder="1" applyAlignment="1" applyProtection="1">
      <alignment horizontal="center" vertical="center" wrapText="1"/>
      <protection/>
    </xf>
    <xf numFmtId="0" fontId="0" fillId="0" borderId="35" xfId="0" applyFill="1" applyBorder="1" applyAlignment="1" applyProtection="1">
      <alignment vertical="center" wrapText="1"/>
      <protection/>
    </xf>
    <xf numFmtId="0" fontId="0" fillId="0" borderId="51" xfId="0" applyFill="1" applyBorder="1" applyAlignment="1" applyProtection="1">
      <alignment vertical="center" wrapText="1"/>
      <protection/>
    </xf>
    <xf numFmtId="0" fontId="0" fillId="0" borderId="13" xfId="0" applyFill="1" applyBorder="1" applyAlignment="1" applyProtection="1">
      <alignment vertical="center" wrapText="1"/>
      <protection/>
    </xf>
    <xf numFmtId="0" fontId="67" fillId="36" borderId="13" xfId="0" applyFont="1" applyFill="1" applyBorder="1" applyAlignment="1" applyProtection="1">
      <alignment horizontal="center" vertical="center"/>
      <protection/>
    </xf>
    <xf numFmtId="0" fontId="67" fillId="36" borderId="10" xfId="0" applyFont="1" applyFill="1" applyBorder="1" applyAlignment="1" applyProtection="1">
      <alignment horizontal="center" vertical="center"/>
      <protection/>
    </xf>
    <xf numFmtId="0" fontId="5" fillId="37" borderId="46" xfId="0" applyFont="1" applyFill="1" applyBorder="1" applyAlignment="1" applyProtection="1">
      <alignment horizontal="center" vertical="center" wrapText="1"/>
      <protection/>
    </xf>
    <xf numFmtId="0" fontId="5" fillId="37" borderId="47" xfId="0" applyFont="1" applyFill="1" applyBorder="1" applyAlignment="1" applyProtection="1">
      <alignment horizontal="center" vertical="center" wrapText="1"/>
      <protection/>
    </xf>
    <xf numFmtId="0" fontId="5" fillId="37" borderId="56" xfId="0" applyFont="1" applyFill="1" applyBorder="1" applyAlignment="1" applyProtection="1">
      <alignment horizontal="center" vertical="center" wrapText="1"/>
      <protection/>
    </xf>
    <xf numFmtId="0" fontId="5" fillId="37" borderId="57" xfId="0" applyFont="1" applyFill="1" applyBorder="1" applyAlignment="1" applyProtection="1">
      <alignment horizontal="center" vertical="center" wrapText="1"/>
      <protection/>
    </xf>
    <xf numFmtId="0" fontId="0" fillId="33" borderId="35" xfId="0" applyFill="1" applyBorder="1" applyAlignment="1" applyProtection="1">
      <alignment vertical="center" wrapText="1"/>
      <protection/>
    </xf>
    <xf numFmtId="0" fontId="0" fillId="33" borderId="51" xfId="0" applyFill="1" applyBorder="1" applyAlignment="1" applyProtection="1">
      <alignment vertical="center" wrapText="1"/>
      <protection/>
    </xf>
    <xf numFmtId="0" fontId="0" fillId="33" borderId="13" xfId="0" applyFill="1" applyBorder="1" applyAlignment="1" applyProtection="1">
      <alignment vertical="center" wrapText="1"/>
      <protection/>
    </xf>
    <xf numFmtId="0" fontId="76" fillId="0" borderId="0" xfId="0" applyFont="1" applyAlignment="1" applyProtection="1">
      <alignment horizontal="left" vertical="center" wrapText="1"/>
      <protection/>
    </xf>
    <xf numFmtId="0" fontId="71" fillId="40" borderId="27" xfId="0" applyFont="1" applyFill="1" applyBorder="1" applyAlignment="1" applyProtection="1">
      <alignment horizontal="center" vertical="center"/>
      <protection/>
    </xf>
    <xf numFmtId="0" fontId="0" fillId="0" borderId="22" xfId="0" applyBorder="1" applyAlignment="1" applyProtection="1">
      <alignment horizontal="center"/>
      <protection locked="0"/>
    </xf>
    <xf numFmtId="0" fontId="62" fillId="0" borderId="19" xfId="0" applyFont="1" applyBorder="1" applyAlignment="1" applyProtection="1">
      <alignment horizontal="center"/>
      <protection/>
    </xf>
    <xf numFmtId="0" fontId="62" fillId="0" borderId="60" xfId="0" applyFont="1" applyBorder="1" applyAlignment="1" applyProtection="1">
      <alignment horizontal="center"/>
      <protection/>
    </xf>
    <xf numFmtId="0" fontId="0" fillId="0" borderId="1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46" xfId="0" applyFont="1" applyBorder="1" applyAlignment="1" applyProtection="1">
      <alignment horizontal="left" wrapText="1"/>
      <protection/>
    </xf>
    <xf numFmtId="0" fontId="0" fillId="0" borderId="11" xfId="0" applyFont="1" applyBorder="1" applyAlignment="1" applyProtection="1">
      <alignment horizontal="left" wrapText="1"/>
      <protection/>
    </xf>
    <xf numFmtId="0" fontId="0" fillId="0" borderId="47" xfId="0" applyFont="1" applyBorder="1" applyAlignment="1" applyProtection="1">
      <alignment horizontal="lef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98">
    <dxf>
      <font>
        <color theme="0"/>
      </font>
      <fill>
        <patternFill>
          <bgColor rgb="FFFF0000"/>
        </patternFill>
      </fill>
    </dxf>
    <dxf>
      <fill>
        <patternFill>
          <bgColor rgb="FFFFFF00"/>
        </patternFill>
      </fill>
    </dxf>
    <dxf>
      <font>
        <color theme="0"/>
      </font>
      <fill>
        <patternFill>
          <bgColor rgb="FF00B05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ont>
        <color auto="1"/>
      </font>
      <fill>
        <patternFill>
          <bgColor rgb="FFFFFF00"/>
        </patternFill>
      </fill>
    </dxf>
    <dxf>
      <font>
        <color theme="0"/>
      </font>
      <fill>
        <patternFill>
          <bgColor rgb="FF00B05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ont>
        <color auto="1"/>
      </font>
      <fill>
        <patternFill>
          <bgColor rgb="FFFFFF00"/>
        </patternFill>
      </fill>
    </dxf>
    <dxf>
      <font>
        <color theme="0"/>
      </font>
      <fill>
        <patternFill>
          <bgColor rgb="FF00B05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ont>
        <color auto="1"/>
      </font>
      <fill>
        <patternFill>
          <bgColor rgb="FFFFFF00"/>
        </patternFill>
      </fill>
    </dxf>
    <dxf>
      <font>
        <color theme="0"/>
      </font>
      <fill>
        <patternFill>
          <bgColor rgb="FF00B05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ont>
        <color auto="1"/>
      </font>
      <fill>
        <patternFill>
          <bgColor rgb="FFFFFF00"/>
        </patternFill>
      </fill>
    </dxf>
    <dxf>
      <font>
        <color theme="0"/>
      </font>
      <fill>
        <patternFill>
          <bgColor rgb="FF00B05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ont>
        <color auto="1"/>
      </font>
      <fill>
        <patternFill>
          <bgColor rgb="FFFFFF00"/>
        </patternFill>
      </fill>
    </dxf>
    <dxf>
      <font>
        <color theme="0"/>
      </font>
      <fill>
        <patternFill>
          <bgColor rgb="FF00B05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ont>
        <color auto="1"/>
      </font>
      <fill>
        <patternFill>
          <bgColor rgb="FFFFFF00"/>
        </patternFill>
      </fill>
    </dxf>
    <dxf>
      <font>
        <color theme="0"/>
      </font>
      <fill>
        <patternFill>
          <bgColor rgb="FF00B05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ont>
        <color auto="1"/>
      </font>
      <fill>
        <patternFill>
          <bgColor rgb="FFFFFF00"/>
        </patternFill>
      </fill>
    </dxf>
    <dxf>
      <font>
        <color theme="0"/>
      </font>
      <fill>
        <patternFill>
          <bgColor rgb="FF00B05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ont>
        <color auto="1"/>
      </font>
      <fill>
        <patternFill>
          <bgColor rgb="FFFFFF00"/>
        </patternFill>
      </fill>
    </dxf>
    <dxf>
      <font>
        <color theme="0"/>
      </font>
      <fill>
        <patternFill>
          <bgColor rgb="FF00B05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ont>
        <color auto="1"/>
      </font>
      <fill>
        <patternFill>
          <bgColor rgb="FFFFFF00"/>
        </patternFill>
      </fill>
    </dxf>
    <dxf>
      <font>
        <color theme="0"/>
      </font>
      <fill>
        <patternFill>
          <bgColor rgb="FF00B05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ont>
        <color auto="1"/>
      </font>
      <fill>
        <patternFill>
          <bgColor rgb="FFFFFF00"/>
        </patternFill>
      </fill>
    </dxf>
    <dxf>
      <font>
        <color theme="0"/>
      </font>
      <fill>
        <patternFill>
          <bgColor rgb="FF00B05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ill>
        <patternFill>
          <bgColor rgb="FFFFC7CE"/>
        </patternFill>
      </fill>
    </dxf>
    <dxf>
      <font>
        <color theme="0"/>
      </font>
      <fill>
        <patternFill>
          <bgColor rgb="FFFF0000"/>
        </patternFill>
      </fill>
    </dxf>
    <dxf>
      <fill>
        <patternFill>
          <bgColor rgb="FFFF0000"/>
        </patternFill>
      </fill>
    </dxf>
    <dxf>
      <font>
        <color theme="0"/>
      </font>
    </dxf>
    <dxf>
      <font>
        <color theme="0"/>
      </font>
      <fill>
        <patternFill>
          <bgColor rgb="FFFF0000"/>
        </patternFill>
      </fill>
    </dxf>
    <dxf>
      <font>
        <color auto="1"/>
      </font>
      <fill>
        <patternFill>
          <bgColor rgb="FFFFFF00"/>
        </patternFill>
      </fill>
    </dxf>
    <dxf>
      <font>
        <color theme="0"/>
      </font>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00B05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3366"/>
                </a:solidFill>
                <a:latin typeface="Calibri"/>
                <a:ea typeface="Calibri"/>
                <a:cs typeface="Calibri"/>
              </a:rPr>
              <a:t>Consolidado trimestral de cumplimiento de los 10 pasos IAMII. </a:t>
            </a:r>
          </a:p>
        </c:rich>
      </c:tx>
      <c:layout>
        <c:manualLayout>
          <c:xMode val="factor"/>
          <c:yMode val="factor"/>
          <c:x val="-0.0015"/>
          <c:y val="-0.01325"/>
        </c:manualLayout>
      </c:layout>
      <c:spPr>
        <a:noFill/>
        <a:ln w="3175">
          <a:noFill/>
        </a:ln>
      </c:spPr>
    </c:title>
    <c:view3D>
      <c:rotX val="15"/>
      <c:hPercent val="41"/>
      <c:rotY val="20"/>
      <c:depthPercent val="100"/>
      <c:rAngAx val="1"/>
    </c:view3D>
    <c:plotArea>
      <c:layout>
        <c:manualLayout>
          <c:xMode val="edge"/>
          <c:yMode val="edge"/>
          <c:x val="0.0145"/>
          <c:y val="0.1965"/>
          <c:w val="0.96925"/>
          <c:h val="0.69325"/>
        </c:manualLayout>
      </c:layout>
      <c:bar3DChart>
        <c:barDir val="col"/>
        <c:grouping val="clustered"/>
        <c:varyColors val="0"/>
        <c:ser>
          <c:idx val="0"/>
          <c:order val="0"/>
          <c:tx>
            <c:strRef>
              <c:f>'RESUMEN INSTITUCIONAL'!$E$13</c:f>
              <c:strCache>
                <c:ptCount val="1"/>
                <c:pt idx="0">
                  <c:v>Paso 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1" i="0" u="none" baseline="0">
                      <a:solidFill>
                        <a:srgbClr val="333399"/>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Ref>
              <c:f>'RESUMEN INSTITUCIONAL'!$E$14</c:f>
              <c:numCache/>
            </c:numRef>
          </c:val>
          <c:shape val="box"/>
        </c:ser>
        <c:ser>
          <c:idx val="1"/>
          <c:order val="1"/>
          <c:tx>
            <c:strRef>
              <c:f>'RESUMEN INSTITUCIONAL'!$F$13</c:f>
              <c:strCache>
                <c:ptCount val="1"/>
                <c:pt idx="0">
                  <c:v>Paso 2</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1" i="0" u="none" baseline="0">
                      <a:solidFill>
                        <a:srgbClr val="333399"/>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333399"/>
                    </a:solidFill>
                    <a:latin typeface="Calibri"/>
                    <a:ea typeface="Calibri"/>
                    <a:cs typeface="Calibri"/>
                  </a:defRPr>
                </a:pPr>
              </a:p>
            </c:txPr>
            <c:showLegendKey val="0"/>
            <c:showVal val="1"/>
            <c:showBubbleSize val="0"/>
            <c:showCatName val="0"/>
            <c:showSerName val="0"/>
            <c:showPercent val="0"/>
          </c:dLbls>
          <c:val>
            <c:numRef>
              <c:f>'RESUMEN INSTITUCIONAL'!$F$14</c:f>
              <c:numCache/>
            </c:numRef>
          </c:val>
          <c:shape val="box"/>
        </c:ser>
        <c:ser>
          <c:idx val="2"/>
          <c:order val="2"/>
          <c:tx>
            <c:strRef>
              <c:f>'RESUMEN INSTITUCIONAL'!$G$13</c:f>
              <c:strCache>
                <c:ptCount val="1"/>
                <c:pt idx="0">
                  <c:v>Paso 3</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1" i="0" u="none" baseline="0">
                      <a:solidFill>
                        <a:srgbClr val="333399"/>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333399"/>
                    </a:solidFill>
                    <a:latin typeface="Calibri"/>
                    <a:ea typeface="Calibri"/>
                    <a:cs typeface="Calibri"/>
                  </a:defRPr>
                </a:pPr>
              </a:p>
            </c:txPr>
            <c:showLegendKey val="0"/>
            <c:showVal val="1"/>
            <c:showBubbleSize val="0"/>
            <c:showCatName val="0"/>
            <c:showSerName val="0"/>
            <c:showPercent val="0"/>
          </c:dLbls>
          <c:val>
            <c:numRef>
              <c:f>'RESUMEN INSTITUCIONAL'!$G$14</c:f>
              <c:numCache/>
            </c:numRef>
          </c:val>
          <c:shape val="box"/>
        </c:ser>
        <c:ser>
          <c:idx val="3"/>
          <c:order val="3"/>
          <c:tx>
            <c:strRef>
              <c:f>'RESUMEN INSTITUCIONAL'!$H$13</c:f>
              <c:strCache>
                <c:ptCount val="1"/>
                <c:pt idx="0">
                  <c:v>Paso 4</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333399"/>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1" i="0" u="none" baseline="0">
                    <a:solidFill>
                      <a:srgbClr val="333399"/>
                    </a:solidFill>
                    <a:latin typeface="Calibri"/>
                    <a:ea typeface="Calibri"/>
                    <a:cs typeface="Calibri"/>
                  </a:defRPr>
                </a:pPr>
              </a:p>
            </c:txPr>
            <c:showLegendKey val="0"/>
            <c:showVal val="1"/>
            <c:showBubbleSize val="0"/>
            <c:showCatName val="0"/>
            <c:showSerName val="0"/>
            <c:showPercent val="0"/>
          </c:dLbls>
          <c:val>
            <c:numRef>
              <c:f>'RESUMEN INSTITUCIONAL'!$H$14</c:f>
              <c:numCache/>
            </c:numRef>
          </c:val>
          <c:shape val="box"/>
        </c:ser>
        <c:ser>
          <c:idx val="4"/>
          <c:order val="4"/>
          <c:tx>
            <c:strRef>
              <c:f>'RESUMEN INSTITUCIONAL'!$I$13</c:f>
              <c:strCache>
                <c:ptCount val="1"/>
                <c:pt idx="0">
                  <c:v>Paso 5</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1" i="0" u="none" baseline="0">
                      <a:solidFill>
                        <a:srgbClr val="333399"/>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333399"/>
                    </a:solidFill>
                    <a:latin typeface="Calibri"/>
                    <a:ea typeface="Calibri"/>
                    <a:cs typeface="Calibri"/>
                  </a:defRPr>
                </a:pPr>
              </a:p>
            </c:txPr>
            <c:showLegendKey val="0"/>
            <c:showVal val="1"/>
            <c:showBubbleSize val="0"/>
            <c:showCatName val="0"/>
            <c:showSerName val="0"/>
            <c:showPercent val="0"/>
          </c:dLbls>
          <c:val>
            <c:numRef>
              <c:f>'RESUMEN INSTITUCIONAL'!$I$14</c:f>
              <c:numCache/>
            </c:numRef>
          </c:val>
          <c:shape val="box"/>
        </c:ser>
        <c:ser>
          <c:idx val="5"/>
          <c:order val="5"/>
          <c:tx>
            <c:strRef>
              <c:f>'RESUMEN INSTITUCIONAL'!$J$13</c:f>
              <c:strCache>
                <c:ptCount val="1"/>
                <c:pt idx="0">
                  <c:v>Paso 6</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1" i="0" u="none" baseline="0">
                      <a:solidFill>
                        <a:srgbClr val="333399"/>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333399"/>
                    </a:solidFill>
                    <a:latin typeface="Calibri"/>
                    <a:ea typeface="Calibri"/>
                    <a:cs typeface="Calibri"/>
                  </a:defRPr>
                </a:pPr>
              </a:p>
            </c:txPr>
            <c:showLegendKey val="0"/>
            <c:showVal val="1"/>
            <c:showBubbleSize val="0"/>
            <c:showCatName val="0"/>
            <c:showSerName val="0"/>
            <c:showPercent val="0"/>
          </c:dLbls>
          <c:val>
            <c:numRef>
              <c:f>'RESUMEN INSTITUCIONAL'!$J$14</c:f>
              <c:numCache/>
            </c:numRef>
          </c:val>
          <c:shape val="box"/>
        </c:ser>
        <c:ser>
          <c:idx val="6"/>
          <c:order val="6"/>
          <c:tx>
            <c:strRef>
              <c:f>'RESUMEN INSTITUCIONAL'!$K$13</c:f>
              <c:strCache>
                <c:ptCount val="1"/>
                <c:pt idx="0">
                  <c:v>Paso 7</c:v>
                </c:pt>
              </c:strCache>
            </c:strRef>
          </c:tx>
          <c:spPr>
            <a:gradFill rotWithShape="1">
              <a:gsLst>
                <a:gs pos="0">
                  <a:srgbClr val="15365D"/>
                </a:gs>
                <a:gs pos="80000">
                  <a:srgbClr val="1F497C"/>
                </a:gs>
                <a:gs pos="100000">
                  <a:srgbClr val="1E4A7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333399"/>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1" i="0" u="none" baseline="0">
                    <a:solidFill>
                      <a:srgbClr val="333399"/>
                    </a:solidFill>
                    <a:latin typeface="Calibri"/>
                    <a:ea typeface="Calibri"/>
                    <a:cs typeface="Calibri"/>
                  </a:defRPr>
                </a:pPr>
              </a:p>
            </c:txPr>
            <c:showLegendKey val="0"/>
            <c:showVal val="1"/>
            <c:showBubbleSize val="0"/>
            <c:showCatName val="0"/>
            <c:showSerName val="0"/>
            <c:showPercent val="0"/>
          </c:dLbls>
          <c:val>
            <c:numRef>
              <c:f>'RESUMEN INSTITUCIONAL'!$K$14</c:f>
              <c:numCache/>
            </c:numRef>
          </c:val>
          <c:shape val="box"/>
        </c:ser>
        <c:ser>
          <c:idx val="7"/>
          <c:order val="7"/>
          <c:tx>
            <c:strRef>
              <c:f>'RESUMEN INSTITUCIONAL'!$L$13</c:f>
              <c:strCache>
                <c:ptCount val="1"/>
                <c:pt idx="0">
                  <c:v>Paso 8</c:v>
                </c:pt>
              </c:strCache>
            </c:strRef>
          </c:tx>
          <c:spPr>
            <a:gradFill rotWithShape="1">
              <a:gsLst>
                <a:gs pos="0">
                  <a:srgbClr val="5F1614"/>
                </a:gs>
                <a:gs pos="80000">
                  <a:srgbClr val="7E201D"/>
                </a:gs>
                <a:gs pos="100000">
                  <a:srgbClr val="811E1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333399"/>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1" i="0" u="none" baseline="0">
                    <a:solidFill>
                      <a:srgbClr val="333399"/>
                    </a:solidFill>
                    <a:latin typeface="Calibri"/>
                    <a:ea typeface="Calibri"/>
                    <a:cs typeface="Calibri"/>
                  </a:defRPr>
                </a:pPr>
              </a:p>
            </c:txPr>
            <c:showLegendKey val="0"/>
            <c:showVal val="1"/>
            <c:showBubbleSize val="0"/>
            <c:showCatName val="0"/>
            <c:showSerName val="0"/>
            <c:showPercent val="0"/>
          </c:dLbls>
          <c:val>
            <c:numRef>
              <c:f>'RESUMEN INSTITUCIONAL'!$L$14</c:f>
              <c:numCache/>
            </c:numRef>
          </c:val>
          <c:shape val="box"/>
        </c:ser>
        <c:ser>
          <c:idx val="8"/>
          <c:order val="8"/>
          <c:tx>
            <c:strRef>
              <c:f>'RESUMEN INSTITUCIONAL'!$M$13</c:f>
              <c:strCache>
                <c:ptCount val="1"/>
                <c:pt idx="0">
                  <c:v>Paso 9</c:v>
                </c:pt>
              </c:strCache>
            </c:strRef>
          </c:tx>
          <c:spPr>
            <a:gradFill rotWithShape="1">
              <a:gsLst>
                <a:gs pos="0">
                  <a:srgbClr val="475D19"/>
                </a:gs>
                <a:gs pos="80000">
                  <a:srgbClr val="5F7C24"/>
                </a:gs>
                <a:gs pos="100000">
                  <a:srgbClr val="607E2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333399"/>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1" i="0" u="none" baseline="0">
                    <a:solidFill>
                      <a:srgbClr val="333399"/>
                    </a:solidFill>
                    <a:latin typeface="Calibri"/>
                    <a:ea typeface="Calibri"/>
                    <a:cs typeface="Calibri"/>
                  </a:defRPr>
                </a:pPr>
              </a:p>
            </c:txPr>
            <c:showLegendKey val="0"/>
            <c:showVal val="1"/>
            <c:showBubbleSize val="0"/>
            <c:showCatName val="0"/>
            <c:showSerName val="0"/>
            <c:showPercent val="0"/>
          </c:dLbls>
          <c:val>
            <c:numRef>
              <c:f>'RESUMEN INSTITUCIONAL'!$M$14</c:f>
              <c:numCache/>
            </c:numRef>
          </c:val>
          <c:shape val="box"/>
        </c:ser>
        <c:ser>
          <c:idx val="9"/>
          <c:order val="9"/>
          <c:tx>
            <c:strRef>
              <c:f>'RESUMEN INSTITUCIONAL'!$N$13</c:f>
              <c:strCache>
                <c:ptCount val="1"/>
                <c:pt idx="0">
                  <c:v>Paso 10</c:v>
                </c:pt>
              </c:strCache>
            </c:strRef>
          </c:tx>
          <c:spPr>
            <a:gradFill rotWithShape="1">
              <a:gsLst>
                <a:gs pos="0">
                  <a:srgbClr val="36254B"/>
                </a:gs>
                <a:gs pos="80000">
                  <a:srgbClr val="493365"/>
                </a:gs>
                <a:gs pos="100000">
                  <a:srgbClr val="4A326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333399"/>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1" i="0" u="none" baseline="0">
                    <a:solidFill>
                      <a:srgbClr val="333399"/>
                    </a:solidFill>
                    <a:latin typeface="Calibri"/>
                    <a:ea typeface="Calibri"/>
                    <a:cs typeface="Calibri"/>
                  </a:defRPr>
                </a:pPr>
              </a:p>
            </c:txPr>
            <c:showLegendKey val="0"/>
            <c:showVal val="1"/>
            <c:showBubbleSize val="0"/>
            <c:showCatName val="0"/>
            <c:showSerName val="0"/>
            <c:showPercent val="0"/>
          </c:dLbls>
          <c:val>
            <c:numRef>
              <c:f>'RESUMEN INSTITUCIONAL'!$N$14</c:f>
              <c:numCache/>
            </c:numRef>
          </c:val>
          <c:shape val="box"/>
        </c:ser>
        <c:shape val="box"/>
        <c:axId val="45341138"/>
        <c:axId val="5417059"/>
      </c:bar3DChart>
      <c:catAx>
        <c:axId val="45341138"/>
        <c:scaling>
          <c:orientation val="minMax"/>
        </c:scaling>
        <c:axPos val="b"/>
        <c:delete val="1"/>
        <c:majorTickMark val="none"/>
        <c:minorTickMark val="none"/>
        <c:tickLblPos val="nextTo"/>
        <c:crossAx val="5417059"/>
        <c:crosses val="autoZero"/>
        <c:auto val="1"/>
        <c:lblOffset val="100"/>
        <c:tickLblSkip val="1"/>
        <c:noMultiLvlLbl val="0"/>
      </c:catAx>
      <c:valAx>
        <c:axId val="5417059"/>
        <c:scaling>
          <c:orientation val="minMax"/>
        </c:scaling>
        <c:axPos val="l"/>
        <c:majorGridlines>
          <c:spPr>
            <a:ln w="3175">
              <a:solidFill>
                <a:srgbClr val="CCCCFF"/>
              </a:solidFill>
            </a:ln>
          </c:spPr>
        </c:majorGridlines>
        <c:delete val="0"/>
        <c:numFmt formatCode="General" sourceLinked="1"/>
        <c:majorTickMark val="none"/>
        <c:minorTickMark val="none"/>
        <c:tickLblPos val="nextTo"/>
        <c:spPr>
          <a:ln w="3175">
            <a:noFill/>
          </a:ln>
        </c:spPr>
        <c:crossAx val="45341138"/>
        <c:crossesAt val="1"/>
        <c:crossBetween val="between"/>
        <c:dispUnits/>
      </c:valAx>
      <c:spPr>
        <a:noFill/>
        <a:ln>
          <a:noFill/>
        </a:ln>
      </c:spPr>
    </c:plotArea>
    <c:legend>
      <c:legendPos val="b"/>
      <c:layout>
        <c:manualLayout>
          <c:xMode val="edge"/>
          <c:yMode val="edge"/>
          <c:x val="0.08225"/>
          <c:y val="0.928"/>
          <c:w val="0.8325"/>
          <c:h val="0.056"/>
        </c:manualLayout>
      </c:layout>
      <c:overlay val="0"/>
      <c:spPr>
        <a:noFill/>
        <a:ln w="3175">
          <a:noFill/>
        </a:ln>
      </c:sp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1476375</xdr:colOff>
      <xdr:row>21</xdr:row>
      <xdr:rowOff>180975</xdr:rowOff>
    </xdr:from>
    <xdr:to>
      <xdr:col>10</xdr:col>
      <xdr:colOff>285750</xdr:colOff>
      <xdr:row>41</xdr:row>
      <xdr:rowOff>19050</xdr:rowOff>
    </xdr:to>
    <xdr:graphicFrame>
      <xdr:nvGraphicFramePr>
        <xdr:cNvPr id="1" name="Gráfico 2"/>
        <xdr:cNvGraphicFramePr/>
      </xdr:nvGraphicFramePr>
      <xdr:xfrm>
        <a:off x="3152775" y="6086475"/>
        <a:ext cx="63436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dsn.gov.co/images/documentos/sreproductiva/2014/sm-pro_%20at_preconcepcional.pdf"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52"/>
  <sheetViews>
    <sheetView zoomScale="85" zoomScaleNormal="85" zoomScalePageLayoutView="0" workbookViewId="0" topLeftCell="A10">
      <selection activeCell="A14" sqref="A14:A15"/>
    </sheetView>
  </sheetViews>
  <sheetFormatPr defaultColWidth="11.421875" defaultRowHeight="15"/>
  <cols>
    <col min="1" max="1" width="61.7109375" style="0" customWidth="1"/>
    <col min="2" max="2" width="12.7109375" style="32" customWidth="1"/>
    <col min="3" max="3" width="25.7109375" style="0" customWidth="1"/>
    <col min="4" max="4" width="13.421875" style="0" customWidth="1"/>
    <col min="5" max="5" width="16.28125" style="0" customWidth="1"/>
    <col min="6" max="6" width="13.00390625" style="0" customWidth="1"/>
    <col min="7" max="7" width="15.00390625" style="0" customWidth="1"/>
    <col min="8" max="8" width="5.8515625" style="0" hidden="1" customWidth="1"/>
    <col min="9" max="9" width="15.00390625" style="0" customWidth="1"/>
    <col min="10" max="10" width="15.7109375" style="0" customWidth="1"/>
    <col min="11" max="11" width="58.57421875" style="0" customWidth="1"/>
  </cols>
  <sheetData>
    <row r="1" spans="1:11" ht="15">
      <c r="A1" s="206" t="s">
        <v>101</v>
      </c>
      <c r="B1" s="207"/>
      <c r="C1" s="207"/>
      <c r="D1" s="207"/>
      <c r="E1" s="207"/>
      <c r="F1" s="207"/>
      <c r="G1" s="207"/>
      <c r="H1" s="207"/>
      <c r="I1" s="207"/>
      <c r="J1" s="207"/>
      <c r="K1" s="207"/>
    </row>
    <row r="2" spans="1:11" ht="15">
      <c r="A2" s="206"/>
      <c r="B2" s="207"/>
      <c r="C2" s="207"/>
      <c r="D2" s="207"/>
      <c r="E2" s="207"/>
      <c r="F2" s="207"/>
      <c r="G2" s="207"/>
      <c r="H2" s="207"/>
      <c r="I2" s="207"/>
      <c r="J2" s="207"/>
      <c r="K2" s="207"/>
    </row>
    <row r="3" spans="1:11" ht="15.75" customHeight="1">
      <c r="A3" s="206" t="s">
        <v>19</v>
      </c>
      <c r="B3" s="207"/>
      <c r="C3" s="207"/>
      <c r="D3" s="207"/>
      <c r="E3" s="207"/>
      <c r="F3" s="207"/>
      <c r="G3" s="207"/>
      <c r="H3" s="207"/>
      <c r="I3" s="207"/>
      <c r="J3" s="207"/>
      <c r="K3" s="207"/>
    </row>
    <row r="4" spans="1:11" ht="15.75" customHeight="1">
      <c r="A4" s="206"/>
      <c r="B4" s="207"/>
      <c r="C4" s="207"/>
      <c r="D4" s="207"/>
      <c r="E4" s="207"/>
      <c r="F4" s="207"/>
      <c r="G4" s="207"/>
      <c r="H4" s="207"/>
      <c r="I4" s="207"/>
      <c r="J4" s="207"/>
      <c r="K4" s="207"/>
    </row>
    <row r="5" spans="1:11" ht="12" customHeight="1">
      <c r="A5" s="163" t="s">
        <v>0</v>
      </c>
      <c r="B5" s="164"/>
      <c r="C5" s="164"/>
      <c r="D5" s="164"/>
      <c r="E5" s="164"/>
      <c r="F5" s="164"/>
      <c r="G5" s="164"/>
      <c r="H5" s="164"/>
      <c r="I5" s="164"/>
      <c r="J5" s="164"/>
      <c r="K5" s="164"/>
    </row>
    <row r="6" spans="1:11" ht="12" customHeight="1">
      <c r="A6" s="165"/>
      <c r="B6" s="166"/>
      <c r="C6" s="166"/>
      <c r="D6" s="166"/>
      <c r="E6" s="166"/>
      <c r="F6" s="166"/>
      <c r="G6" s="166"/>
      <c r="H6" s="166"/>
      <c r="I6" s="166"/>
      <c r="J6" s="166"/>
      <c r="K6" s="166"/>
    </row>
    <row r="7" spans="1:11" s="1" customFormat="1" ht="24.75" customHeight="1">
      <c r="A7" s="35" t="s">
        <v>103</v>
      </c>
      <c r="B7" s="216"/>
      <c r="C7" s="216"/>
      <c r="D7" s="216"/>
      <c r="E7" s="216"/>
      <c r="F7" s="216"/>
      <c r="G7" s="217" t="s">
        <v>104</v>
      </c>
      <c r="H7" s="217"/>
      <c r="I7" s="217"/>
      <c r="J7" s="217"/>
      <c r="K7" s="38"/>
    </row>
    <row r="8" spans="1:11" s="1" customFormat="1" ht="24.75" customHeight="1">
      <c r="A8" s="36" t="s">
        <v>102</v>
      </c>
      <c r="B8" s="219"/>
      <c r="C8" s="220"/>
      <c r="D8" s="37" t="s">
        <v>106</v>
      </c>
      <c r="E8" s="216"/>
      <c r="F8" s="216"/>
      <c r="G8" s="217" t="s">
        <v>105</v>
      </c>
      <c r="H8" s="217"/>
      <c r="I8" s="217"/>
      <c r="J8" s="217"/>
      <c r="K8" s="38"/>
    </row>
    <row r="9" spans="1:11" ht="30" customHeight="1">
      <c r="A9" s="33" t="s">
        <v>1</v>
      </c>
      <c r="B9" s="175" t="s">
        <v>2</v>
      </c>
      <c r="C9" s="175"/>
      <c r="D9" s="175"/>
      <c r="E9" s="33" t="s">
        <v>7</v>
      </c>
      <c r="F9" s="33" t="s">
        <v>8</v>
      </c>
      <c r="G9" s="34" t="s">
        <v>11</v>
      </c>
      <c r="H9" s="34" t="s">
        <v>31</v>
      </c>
      <c r="I9" s="34" t="s">
        <v>10</v>
      </c>
      <c r="J9" s="34" t="s">
        <v>92</v>
      </c>
      <c r="K9" s="34" t="s">
        <v>87</v>
      </c>
    </row>
    <row r="10" spans="1:11" ht="33" customHeight="1">
      <c r="A10" s="179" t="s">
        <v>375</v>
      </c>
      <c r="B10" s="187" t="s">
        <v>3</v>
      </c>
      <c r="C10" s="224" t="s">
        <v>6</v>
      </c>
      <c r="D10" s="224"/>
      <c r="E10" s="208" t="s">
        <v>9</v>
      </c>
      <c r="F10" s="208" t="s">
        <v>9</v>
      </c>
      <c r="G10" s="205"/>
      <c r="H10" s="173">
        <f>IF(G10="NA","NA",15)</f>
        <v>15</v>
      </c>
      <c r="I10" s="141">
        <v>15</v>
      </c>
      <c r="J10" s="143" t="s">
        <v>98</v>
      </c>
      <c r="K10" s="162"/>
    </row>
    <row r="11" spans="1:11" ht="33" customHeight="1">
      <c r="A11" s="180"/>
      <c r="B11" s="188"/>
      <c r="C11" s="161"/>
      <c r="D11" s="161"/>
      <c r="E11" s="209"/>
      <c r="F11" s="209"/>
      <c r="G11" s="205"/>
      <c r="H11" s="173"/>
      <c r="I11" s="174"/>
      <c r="J11" s="184"/>
      <c r="K11" s="162"/>
    </row>
    <row r="12" spans="1:11" ht="27.75" customHeight="1">
      <c r="A12" s="180"/>
      <c r="B12" s="202" t="s">
        <v>4</v>
      </c>
      <c r="C12" s="161"/>
      <c r="D12" s="161"/>
      <c r="E12" s="209"/>
      <c r="F12" s="209"/>
      <c r="G12" s="205"/>
      <c r="H12" s="173"/>
      <c r="I12" s="174"/>
      <c r="J12" s="184"/>
      <c r="K12" s="162"/>
    </row>
    <row r="13" spans="1:11" ht="23.25" customHeight="1">
      <c r="A13" s="181"/>
      <c r="B13" s="202"/>
      <c r="C13" s="161"/>
      <c r="D13" s="161"/>
      <c r="E13" s="138"/>
      <c r="F13" s="138"/>
      <c r="G13" s="205"/>
      <c r="H13" s="173"/>
      <c r="I13" s="142"/>
      <c r="J13" s="144"/>
      <c r="K13" s="162"/>
    </row>
    <row r="14" spans="1:11" ht="83.25" customHeight="1">
      <c r="A14" s="151" t="s">
        <v>376</v>
      </c>
      <c r="B14" s="29" t="s">
        <v>27</v>
      </c>
      <c r="C14" s="147" t="s">
        <v>6</v>
      </c>
      <c r="D14" s="148"/>
      <c r="E14" s="137" t="s">
        <v>9</v>
      </c>
      <c r="F14" s="137" t="s">
        <v>9</v>
      </c>
      <c r="G14" s="139"/>
      <c r="H14" s="141">
        <f>IF(G14="NA","NA",15)</f>
        <v>15</v>
      </c>
      <c r="I14" s="141">
        <v>15</v>
      </c>
      <c r="J14" s="143" t="s">
        <v>98</v>
      </c>
      <c r="K14" s="145"/>
    </row>
    <row r="15" spans="1:11" ht="61.5" customHeight="1">
      <c r="A15" s="152"/>
      <c r="B15" s="30" t="s">
        <v>4</v>
      </c>
      <c r="C15" s="149"/>
      <c r="D15" s="150"/>
      <c r="E15" s="138"/>
      <c r="F15" s="138"/>
      <c r="G15" s="140"/>
      <c r="H15" s="142"/>
      <c r="I15" s="142"/>
      <c r="J15" s="144"/>
      <c r="K15" s="146"/>
    </row>
    <row r="16" spans="1:11" ht="27.75" customHeight="1">
      <c r="A16" s="151" t="s">
        <v>377</v>
      </c>
      <c r="B16" s="29" t="s">
        <v>27</v>
      </c>
      <c r="C16" s="147" t="s">
        <v>6</v>
      </c>
      <c r="D16" s="148"/>
      <c r="E16" s="137" t="s">
        <v>9</v>
      </c>
      <c r="F16" s="137" t="s">
        <v>9</v>
      </c>
      <c r="G16" s="139"/>
      <c r="H16" s="141">
        <f>IF(G16="NA","NA",10)</f>
        <v>10</v>
      </c>
      <c r="I16" s="141">
        <v>10</v>
      </c>
      <c r="J16" s="143" t="s">
        <v>98</v>
      </c>
      <c r="K16" s="145"/>
    </row>
    <row r="17" spans="1:11" ht="27" customHeight="1">
      <c r="A17" s="152"/>
      <c r="B17" s="30" t="s">
        <v>4</v>
      </c>
      <c r="C17" s="149"/>
      <c r="D17" s="150"/>
      <c r="E17" s="138"/>
      <c r="F17" s="138"/>
      <c r="G17" s="140"/>
      <c r="H17" s="142"/>
      <c r="I17" s="142"/>
      <c r="J17" s="144"/>
      <c r="K17" s="146"/>
    </row>
    <row r="18" spans="1:11" ht="48.75" customHeight="1">
      <c r="A18" s="151" t="s">
        <v>100</v>
      </c>
      <c r="B18" s="29" t="s">
        <v>27</v>
      </c>
      <c r="C18" s="161" t="s">
        <v>93</v>
      </c>
      <c r="D18" s="161"/>
      <c r="E18" s="27"/>
      <c r="F18" s="153">
        <f>IF(E18="NA","NA",_xlfn.IFERROR(E18/E19*100,0))</f>
        <v>0</v>
      </c>
      <c r="G18" s="153">
        <f>_xlfn.IFERROR((F18*H18/100),"NA")</f>
        <v>0</v>
      </c>
      <c r="H18" s="155">
        <f>IF(F18="NA","NA",10)</f>
        <v>10</v>
      </c>
      <c r="I18" s="153">
        <v>10</v>
      </c>
      <c r="J18" s="157" t="s">
        <v>742</v>
      </c>
      <c r="K18" s="159"/>
    </row>
    <row r="19" spans="1:11" ht="42" customHeight="1">
      <c r="A19" s="152"/>
      <c r="B19" s="30" t="s">
        <v>4</v>
      </c>
      <c r="C19" s="161" t="s">
        <v>741</v>
      </c>
      <c r="D19" s="161"/>
      <c r="E19" s="28"/>
      <c r="F19" s="154"/>
      <c r="G19" s="154"/>
      <c r="H19" s="156"/>
      <c r="I19" s="154"/>
      <c r="J19" s="158"/>
      <c r="K19" s="160"/>
    </row>
    <row r="20" spans="1:11" ht="18.75" customHeight="1">
      <c r="A20" s="182" t="s">
        <v>107</v>
      </c>
      <c r="B20" s="210" t="s">
        <v>27</v>
      </c>
      <c r="C20" s="147" t="s">
        <v>108</v>
      </c>
      <c r="D20" s="148"/>
      <c r="E20" s="177"/>
      <c r="F20" s="192">
        <f>IF(E20="NA","NA",_xlfn.IFERROR(E20/E22*100,0))</f>
        <v>0</v>
      </c>
      <c r="G20" s="215">
        <f>_xlfn.IFERROR((F20*H20/100),"NA")</f>
        <v>0</v>
      </c>
      <c r="H20" s="173">
        <f>IF(F20="NA","NA",10)</f>
        <v>10</v>
      </c>
      <c r="I20" s="141">
        <v>10</v>
      </c>
      <c r="J20" s="143" t="s">
        <v>109</v>
      </c>
      <c r="K20" s="162" t="s">
        <v>88</v>
      </c>
    </row>
    <row r="21" spans="1:11" ht="18" customHeight="1">
      <c r="A21" s="182"/>
      <c r="B21" s="187"/>
      <c r="C21" s="211"/>
      <c r="D21" s="212"/>
      <c r="E21" s="178"/>
      <c r="F21" s="193"/>
      <c r="G21" s="215"/>
      <c r="H21" s="173"/>
      <c r="I21" s="174"/>
      <c r="J21" s="184"/>
      <c r="K21" s="162"/>
    </row>
    <row r="22" spans="1:11" ht="20.25" customHeight="1">
      <c r="A22" s="182"/>
      <c r="B22" s="202" t="s">
        <v>4</v>
      </c>
      <c r="C22" s="213" t="s">
        <v>94</v>
      </c>
      <c r="D22" s="214"/>
      <c r="E22" s="176"/>
      <c r="F22" s="193"/>
      <c r="G22" s="215"/>
      <c r="H22" s="173"/>
      <c r="I22" s="174"/>
      <c r="J22" s="184"/>
      <c r="K22" s="162"/>
    </row>
    <row r="23" spans="1:11" ht="28.5" customHeight="1">
      <c r="A23" s="182"/>
      <c r="B23" s="202"/>
      <c r="C23" s="149"/>
      <c r="D23" s="150"/>
      <c r="E23" s="176"/>
      <c r="F23" s="194"/>
      <c r="G23" s="215"/>
      <c r="H23" s="173"/>
      <c r="I23" s="142"/>
      <c r="J23" s="144"/>
      <c r="K23" s="162"/>
    </row>
    <row r="24" spans="1:11" ht="24" customHeight="1">
      <c r="A24" s="183" t="s">
        <v>97</v>
      </c>
      <c r="B24" s="187" t="s">
        <v>27</v>
      </c>
      <c r="C24" s="147" t="s">
        <v>112</v>
      </c>
      <c r="D24" s="148"/>
      <c r="E24" s="167"/>
      <c r="F24" s="192">
        <f>IF(E24="NA","NA",_xlfn.IFERROR(E24/E26*100,0))</f>
        <v>0</v>
      </c>
      <c r="G24" s="215">
        <f>_xlfn.IFERROR((F24*H24/100),"NA")</f>
        <v>0</v>
      </c>
      <c r="H24" s="173">
        <f>IF(F24="NA","NA",10)</f>
        <v>10</v>
      </c>
      <c r="I24" s="141">
        <v>10</v>
      </c>
      <c r="J24" s="143" t="s">
        <v>110</v>
      </c>
      <c r="K24" s="162" t="s">
        <v>88</v>
      </c>
    </row>
    <row r="25" spans="1:11" ht="24" customHeight="1">
      <c r="A25" s="183"/>
      <c r="B25" s="188"/>
      <c r="C25" s="225"/>
      <c r="D25" s="214"/>
      <c r="E25" s="167"/>
      <c r="F25" s="193"/>
      <c r="G25" s="215"/>
      <c r="H25" s="173"/>
      <c r="I25" s="174"/>
      <c r="J25" s="184"/>
      <c r="K25" s="162"/>
    </row>
    <row r="26" spans="1:11" ht="18" customHeight="1">
      <c r="A26" s="183"/>
      <c r="B26" s="202" t="s">
        <v>4</v>
      </c>
      <c r="C26" s="185" t="s">
        <v>111</v>
      </c>
      <c r="D26" s="186"/>
      <c r="E26" s="176"/>
      <c r="F26" s="193"/>
      <c r="G26" s="215"/>
      <c r="H26" s="173"/>
      <c r="I26" s="174"/>
      <c r="J26" s="184"/>
      <c r="K26" s="162"/>
    </row>
    <row r="27" spans="1:11" ht="18" customHeight="1">
      <c r="A27" s="183"/>
      <c r="B27" s="202"/>
      <c r="C27" s="149"/>
      <c r="D27" s="150"/>
      <c r="E27" s="176"/>
      <c r="F27" s="194"/>
      <c r="G27" s="215"/>
      <c r="H27" s="173"/>
      <c r="I27" s="142"/>
      <c r="J27" s="144"/>
      <c r="K27" s="162"/>
    </row>
    <row r="28" spans="1:11" ht="15">
      <c r="A28" s="183" t="s">
        <v>378</v>
      </c>
      <c r="B28" s="187" t="s">
        <v>27</v>
      </c>
      <c r="C28" s="161" t="s">
        <v>6</v>
      </c>
      <c r="D28" s="161"/>
      <c r="E28" s="203" t="s">
        <v>9</v>
      </c>
      <c r="F28" s="221" t="s">
        <v>9</v>
      </c>
      <c r="G28" s="205"/>
      <c r="H28" s="173">
        <f>IF(G28="NA","NA",10)</f>
        <v>10</v>
      </c>
      <c r="I28" s="141">
        <v>10</v>
      </c>
      <c r="J28" s="143" t="s">
        <v>98</v>
      </c>
      <c r="K28" s="162"/>
    </row>
    <row r="29" spans="1:11" ht="15">
      <c r="A29" s="183"/>
      <c r="B29" s="188"/>
      <c r="C29" s="161"/>
      <c r="D29" s="161"/>
      <c r="E29" s="203"/>
      <c r="F29" s="222"/>
      <c r="G29" s="205"/>
      <c r="H29" s="173"/>
      <c r="I29" s="174"/>
      <c r="J29" s="184"/>
      <c r="K29" s="162"/>
    </row>
    <row r="30" spans="1:11" ht="15">
      <c r="A30" s="183"/>
      <c r="B30" s="202" t="s">
        <v>4</v>
      </c>
      <c r="C30" s="161"/>
      <c r="D30" s="161"/>
      <c r="E30" s="203"/>
      <c r="F30" s="222"/>
      <c r="G30" s="205"/>
      <c r="H30" s="173"/>
      <c r="I30" s="174"/>
      <c r="J30" s="184"/>
      <c r="K30" s="162"/>
    </row>
    <row r="31" spans="1:11" ht="15">
      <c r="A31" s="183"/>
      <c r="B31" s="202"/>
      <c r="C31" s="161"/>
      <c r="D31" s="161"/>
      <c r="E31" s="204"/>
      <c r="F31" s="223"/>
      <c r="G31" s="205"/>
      <c r="H31" s="173"/>
      <c r="I31" s="142"/>
      <c r="J31" s="144"/>
      <c r="K31" s="162"/>
    </row>
    <row r="32" spans="1:11" ht="22.5" customHeight="1">
      <c r="A32" s="199" t="s">
        <v>379</v>
      </c>
      <c r="B32" s="187" t="s">
        <v>27</v>
      </c>
      <c r="C32" s="168" t="s">
        <v>95</v>
      </c>
      <c r="D32" s="169"/>
      <c r="E32" s="167"/>
      <c r="F32" s="192">
        <f>IF(E32="NA","NA",_xlfn.IFERROR(E32/E34*100,0))</f>
        <v>0</v>
      </c>
      <c r="G32" s="172">
        <f>_xlfn.IFERROR((F32*H32/100),"NA")</f>
        <v>0</v>
      </c>
      <c r="H32" s="173">
        <f>IF(F32="NA","NA",10)</f>
        <v>10</v>
      </c>
      <c r="I32" s="141">
        <v>10</v>
      </c>
      <c r="J32" s="143" t="s">
        <v>109</v>
      </c>
      <c r="K32" s="162"/>
    </row>
    <row r="33" spans="1:11" ht="22.5" customHeight="1">
      <c r="A33" s="200"/>
      <c r="B33" s="188"/>
      <c r="C33" s="170"/>
      <c r="D33" s="171"/>
      <c r="E33" s="167"/>
      <c r="F33" s="193"/>
      <c r="G33" s="172"/>
      <c r="H33" s="173"/>
      <c r="I33" s="174"/>
      <c r="J33" s="184"/>
      <c r="K33" s="162"/>
    </row>
    <row r="34" spans="1:11" ht="15">
      <c r="A34" s="200"/>
      <c r="B34" s="202" t="s">
        <v>4</v>
      </c>
      <c r="C34" s="185" t="s">
        <v>96</v>
      </c>
      <c r="D34" s="186"/>
      <c r="E34" s="176"/>
      <c r="F34" s="193"/>
      <c r="G34" s="172"/>
      <c r="H34" s="173"/>
      <c r="I34" s="174"/>
      <c r="J34" s="184"/>
      <c r="K34" s="162"/>
    </row>
    <row r="35" spans="1:11" ht="23.25" customHeight="1">
      <c r="A35" s="201"/>
      <c r="B35" s="202"/>
      <c r="C35" s="149"/>
      <c r="D35" s="150"/>
      <c r="E35" s="176"/>
      <c r="F35" s="194"/>
      <c r="G35" s="172"/>
      <c r="H35" s="173"/>
      <c r="I35" s="142"/>
      <c r="J35" s="144"/>
      <c r="K35" s="162"/>
    </row>
    <row r="36" spans="1:11" ht="24.75" customHeight="1">
      <c r="A36" s="199" t="s">
        <v>380</v>
      </c>
      <c r="B36" s="187" t="s">
        <v>27</v>
      </c>
      <c r="C36" s="147" t="s">
        <v>99</v>
      </c>
      <c r="D36" s="148"/>
      <c r="E36" s="167"/>
      <c r="F36" s="192">
        <f>IF(E36="NA","NA",_xlfn.IFERROR(E36/E38*100,0))</f>
        <v>0</v>
      </c>
      <c r="G36" s="172">
        <f>_xlfn.IFERROR((F36*H36/100),"NA")</f>
        <v>0</v>
      </c>
      <c r="H36" s="173">
        <f>IF(F36="NA","NA",10)</f>
        <v>10</v>
      </c>
      <c r="I36" s="141">
        <v>10</v>
      </c>
      <c r="J36" s="143" t="s">
        <v>113</v>
      </c>
      <c r="K36" s="162"/>
    </row>
    <row r="37" spans="1:11" ht="24.75" customHeight="1">
      <c r="A37" s="200"/>
      <c r="B37" s="188"/>
      <c r="C37" s="211"/>
      <c r="D37" s="212"/>
      <c r="E37" s="167"/>
      <c r="F37" s="193"/>
      <c r="G37" s="172"/>
      <c r="H37" s="173"/>
      <c r="I37" s="174"/>
      <c r="J37" s="184"/>
      <c r="K37" s="162"/>
    </row>
    <row r="38" spans="1:11" ht="24.75" customHeight="1">
      <c r="A38" s="200"/>
      <c r="B38" s="202" t="s">
        <v>4</v>
      </c>
      <c r="C38" s="195" t="s">
        <v>33</v>
      </c>
      <c r="D38" s="196"/>
      <c r="E38" s="176"/>
      <c r="F38" s="193"/>
      <c r="G38" s="172"/>
      <c r="H38" s="173"/>
      <c r="I38" s="174"/>
      <c r="J38" s="184"/>
      <c r="K38" s="162"/>
    </row>
    <row r="39" spans="1:11" ht="24.75" customHeight="1">
      <c r="A39" s="201"/>
      <c r="B39" s="202"/>
      <c r="C39" s="197"/>
      <c r="D39" s="198"/>
      <c r="E39" s="176"/>
      <c r="F39" s="194"/>
      <c r="G39" s="172"/>
      <c r="H39" s="173"/>
      <c r="I39" s="142"/>
      <c r="J39" s="144"/>
      <c r="K39" s="162"/>
    </row>
    <row r="40" spans="1:10" ht="18.75" hidden="1">
      <c r="A40" s="191" t="s">
        <v>5</v>
      </c>
      <c r="B40" s="191"/>
      <c r="C40" s="191"/>
      <c r="D40" s="191"/>
      <c r="E40" s="191"/>
      <c r="F40" s="191"/>
      <c r="G40" s="5">
        <f>SUM(G10:G39)</f>
        <v>0</v>
      </c>
      <c r="H40" s="6">
        <f>SUM(H10:H39)</f>
        <v>100</v>
      </c>
      <c r="I40" s="6">
        <v>100</v>
      </c>
      <c r="J40" s="23"/>
    </row>
    <row r="41" spans="1:11" ht="18.75">
      <c r="A41" s="7"/>
      <c r="B41" s="31"/>
      <c r="C41" s="7"/>
      <c r="D41" s="7"/>
      <c r="E41" s="189" t="s">
        <v>32</v>
      </c>
      <c r="F41" s="190"/>
      <c r="G41" s="9">
        <f>D45*E47/E46</f>
        <v>0</v>
      </c>
      <c r="H41" s="6">
        <f>H40</f>
        <v>100</v>
      </c>
      <c r="I41" s="6">
        <f>SUM(I10:I39)</f>
        <v>100</v>
      </c>
      <c r="J41" s="6"/>
      <c r="K41" s="26"/>
    </row>
    <row r="42" spans="1:11" ht="15">
      <c r="A42" s="218"/>
      <c r="B42" s="218"/>
      <c r="C42" s="218"/>
      <c r="D42" s="218"/>
      <c r="E42" s="218"/>
      <c r="F42" s="218"/>
      <c r="G42" s="218"/>
      <c r="H42" s="218"/>
      <c r="I42" s="218"/>
      <c r="J42" s="218"/>
      <c r="K42" s="218"/>
    </row>
    <row r="43" ht="15">
      <c r="A43" s="4"/>
    </row>
    <row r="44" spans="3:5" ht="15.75" thickBot="1">
      <c r="C44" s="19"/>
      <c r="D44" s="19"/>
      <c r="E44" s="10"/>
    </row>
    <row r="45" spans="3:5" ht="15.75" hidden="1">
      <c r="C45" s="39" t="s">
        <v>30</v>
      </c>
      <c r="D45" s="39">
        <v>100</v>
      </c>
      <c r="E45" s="11"/>
    </row>
    <row r="46" spans="3:5" ht="15" customHeight="1" hidden="1">
      <c r="C46" s="40" t="s">
        <v>36</v>
      </c>
      <c r="D46" s="41">
        <f>H40</f>
        <v>100</v>
      </c>
      <c r="E46" s="16">
        <v>100</v>
      </c>
    </row>
    <row r="47" spans="3:5" ht="15.75" hidden="1">
      <c r="C47" s="40" t="s">
        <v>28</v>
      </c>
      <c r="D47" s="42">
        <f>G40</f>
        <v>0</v>
      </c>
      <c r="E47" s="17">
        <f>D47*E46/D46</f>
        <v>0</v>
      </c>
    </row>
    <row r="48" spans="3:5" ht="15.75" hidden="1">
      <c r="C48" s="40" t="s">
        <v>29</v>
      </c>
      <c r="D48" s="43">
        <f>D45*E47/E46</f>
        <v>0</v>
      </c>
      <c r="E48" s="3"/>
    </row>
    <row r="49" spans="3:4" ht="15" hidden="1">
      <c r="C49" s="19"/>
      <c r="D49" s="19"/>
    </row>
    <row r="50" spans="1:6" ht="15">
      <c r="A50" s="131" t="s">
        <v>739</v>
      </c>
      <c r="B50" s="134" t="s">
        <v>737</v>
      </c>
      <c r="C50" s="121"/>
      <c r="D50" s="129" t="s">
        <v>740</v>
      </c>
      <c r="E50" s="122"/>
      <c r="F50" s="123"/>
    </row>
    <row r="51" spans="1:6" ht="15">
      <c r="A51" s="132"/>
      <c r="B51" s="135"/>
      <c r="C51" s="118"/>
      <c r="D51" s="24" t="s">
        <v>736</v>
      </c>
      <c r="E51" s="124"/>
      <c r="F51" s="125"/>
    </row>
    <row r="52" spans="1:6" ht="15.75" thickBot="1">
      <c r="A52" s="133"/>
      <c r="B52" s="136"/>
      <c r="C52" s="127"/>
      <c r="D52" s="130" t="s">
        <v>736</v>
      </c>
      <c r="E52" s="126"/>
      <c r="F52" s="128"/>
    </row>
  </sheetData>
  <sheetProtection password="CC5A" sheet="1" objects="1" scenarios="1"/>
  <mergeCells count="115">
    <mergeCell ref="J32:J35"/>
    <mergeCell ref="A1:K2"/>
    <mergeCell ref="E8:F8"/>
    <mergeCell ref="G7:J7"/>
    <mergeCell ref="G8:J8"/>
    <mergeCell ref="A42:K42"/>
    <mergeCell ref="B8:C8"/>
    <mergeCell ref="B7:F7"/>
    <mergeCell ref="E34:E35"/>
    <mergeCell ref="C36:D37"/>
    <mergeCell ref="C28:D31"/>
    <mergeCell ref="H10:H13"/>
    <mergeCell ref="H24:H27"/>
    <mergeCell ref="H28:H31"/>
    <mergeCell ref="H32:H35"/>
    <mergeCell ref="H36:H39"/>
    <mergeCell ref="F24:F27"/>
    <mergeCell ref="F28:F31"/>
    <mergeCell ref="F32:F35"/>
    <mergeCell ref="E10:E13"/>
    <mergeCell ref="G10:G13"/>
    <mergeCell ref="G20:G23"/>
    <mergeCell ref="C10:D13"/>
    <mergeCell ref="C24:D25"/>
    <mergeCell ref="B26:B27"/>
    <mergeCell ref="B28:B29"/>
    <mergeCell ref="B30:B31"/>
    <mergeCell ref="A3:K4"/>
    <mergeCell ref="K20:K23"/>
    <mergeCell ref="K24:K27"/>
    <mergeCell ref="F10:F13"/>
    <mergeCell ref="B10:B11"/>
    <mergeCell ref="B12:B13"/>
    <mergeCell ref="B20:B21"/>
    <mergeCell ref="B22:B23"/>
    <mergeCell ref="E22:E23"/>
    <mergeCell ref="C20:D21"/>
    <mergeCell ref="C22:D23"/>
    <mergeCell ref="G24:G27"/>
    <mergeCell ref="F20:F23"/>
    <mergeCell ref="J10:J13"/>
    <mergeCell ref="J20:J23"/>
    <mergeCell ref="J24:J27"/>
    <mergeCell ref="A14:A15"/>
    <mergeCell ref="E14:E15"/>
    <mergeCell ref="K28:K31"/>
    <mergeCell ref="I16:I17"/>
    <mergeCell ref="E41:F41"/>
    <mergeCell ref="I28:I31"/>
    <mergeCell ref="I32:I35"/>
    <mergeCell ref="I36:I39"/>
    <mergeCell ref="A40:F40"/>
    <mergeCell ref="E36:E37"/>
    <mergeCell ref="E38:E39"/>
    <mergeCell ref="F36:F39"/>
    <mergeCell ref="C38:D39"/>
    <mergeCell ref="A36:A39"/>
    <mergeCell ref="B36:B37"/>
    <mergeCell ref="B38:B39"/>
    <mergeCell ref="E28:E31"/>
    <mergeCell ref="C34:D35"/>
    <mergeCell ref="G28:G31"/>
    <mergeCell ref="G32:G35"/>
    <mergeCell ref="B32:B33"/>
    <mergeCell ref="B34:B35"/>
    <mergeCell ref="A28:A31"/>
    <mergeCell ref="A32:A35"/>
    <mergeCell ref="K36:K39"/>
    <mergeCell ref="K10:K13"/>
    <mergeCell ref="A5:K6"/>
    <mergeCell ref="E32:E33"/>
    <mergeCell ref="C32:D33"/>
    <mergeCell ref="G36:G39"/>
    <mergeCell ref="H20:H23"/>
    <mergeCell ref="I10:I13"/>
    <mergeCell ref="I20:I23"/>
    <mergeCell ref="I24:I27"/>
    <mergeCell ref="B9:D9"/>
    <mergeCell ref="E24:E25"/>
    <mergeCell ref="E26:E27"/>
    <mergeCell ref="E20:E21"/>
    <mergeCell ref="A10:A13"/>
    <mergeCell ref="A20:A23"/>
    <mergeCell ref="A24:A27"/>
    <mergeCell ref="J36:J39"/>
    <mergeCell ref="J28:J31"/>
    <mergeCell ref="C19:D19"/>
    <mergeCell ref="C26:D27"/>
    <mergeCell ref="H14:H15"/>
    <mergeCell ref="H16:H17"/>
    <mergeCell ref="B24:B25"/>
    <mergeCell ref="A50:A52"/>
    <mergeCell ref="B50:B52"/>
    <mergeCell ref="F14:F15"/>
    <mergeCell ref="G14:G15"/>
    <mergeCell ref="I14:I15"/>
    <mergeCell ref="J14:J15"/>
    <mergeCell ref="K14:K15"/>
    <mergeCell ref="C14:D15"/>
    <mergeCell ref="J16:J17"/>
    <mergeCell ref="K16:K17"/>
    <mergeCell ref="A18:A19"/>
    <mergeCell ref="F18:F19"/>
    <mergeCell ref="G18:G19"/>
    <mergeCell ref="H18:H19"/>
    <mergeCell ref="I18:I19"/>
    <mergeCell ref="J18:J19"/>
    <mergeCell ref="K18:K19"/>
    <mergeCell ref="C18:D18"/>
    <mergeCell ref="A16:A17"/>
    <mergeCell ref="C16:D17"/>
    <mergeCell ref="E16:E17"/>
    <mergeCell ref="F16:F17"/>
    <mergeCell ref="G16:G17"/>
    <mergeCell ref="K32:K35"/>
  </mergeCells>
  <printOptions/>
  <pageMargins left="0.7" right="0.7" top="0.75" bottom="0.75" header="0.3" footer="0.3"/>
  <pageSetup horizontalDpi="600" verticalDpi="600" orientation="portrait" r:id="rId3"/>
  <ignoredErrors>
    <ignoredError sqref="D48 E47" evalError="1"/>
  </ignoredErrors>
  <legacyDrawing r:id="rId2"/>
</worksheet>
</file>

<file path=xl/worksheets/sheet10.xml><?xml version="1.0" encoding="utf-8"?>
<worksheet xmlns="http://schemas.openxmlformats.org/spreadsheetml/2006/main" xmlns:r="http://schemas.openxmlformats.org/officeDocument/2006/relationships">
  <dimension ref="A1:K106"/>
  <sheetViews>
    <sheetView zoomScale="85" zoomScaleNormal="85" zoomScalePageLayoutView="0" workbookViewId="0" topLeftCell="A1">
      <selection activeCell="A10" sqref="A10:A13"/>
    </sheetView>
  </sheetViews>
  <sheetFormatPr defaultColWidth="11.421875" defaultRowHeight="15"/>
  <cols>
    <col min="1" max="1" width="61.7109375" style="0" customWidth="1"/>
    <col min="2" max="2" width="13.7109375" style="0" customWidth="1"/>
    <col min="3" max="3" width="24.8515625" style="0" customWidth="1"/>
    <col min="4" max="4" width="11.421875" style="0" customWidth="1"/>
    <col min="6" max="6" width="13.00390625" style="0" customWidth="1"/>
    <col min="7" max="7" width="15.140625" style="0" customWidth="1"/>
    <col min="8" max="8" width="4.7109375" style="0" hidden="1" customWidth="1"/>
    <col min="9" max="10" width="15.7109375" style="0" customWidth="1"/>
    <col min="11" max="11" width="61.140625" style="0" customWidth="1"/>
  </cols>
  <sheetData>
    <row r="1" spans="1:11" ht="15">
      <c r="A1" s="278" t="s">
        <v>101</v>
      </c>
      <c r="B1" s="279"/>
      <c r="C1" s="279"/>
      <c r="D1" s="279"/>
      <c r="E1" s="279"/>
      <c r="F1" s="279"/>
      <c r="G1" s="279"/>
      <c r="H1" s="279"/>
      <c r="I1" s="279"/>
      <c r="J1" s="279"/>
      <c r="K1" s="279"/>
    </row>
    <row r="2" spans="1:11" ht="15">
      <c r="A2" s="278"/>
      <c r="B2" s="279"/>
      <c r="C2" s="279"/>
      <c r="D2" s="279"/>
      <c r="E2" s="279"/>
      <c r="F2" s="279"/>
      <c r="G2" s="279"/>
      <c r="H2" s="279"/>
      <c r="I2" s="279"/>
      <c r="J2" s="279"/>
      <c r="K2" s="279"/>
    </row>
    <row r="3" spans="1:11" ht="12" customHeight="1">
      <c r="A3" s="278" t="s">
        <v>19</v>
      </c>
      <c r="B3" s="279"/>
      <c r="C3" s="279"/>
      <c r="D3" s="279"/>
      <c r="E3" s="279"/>
      <c r="F3" s="279"/>
      <c r="G3" s="279"/>
      <c r="H3" s="279"/>
      <c r="I3" s="279"/>
      <c r="J3" s="279"/>
      <c r="K3" s="279"/>
    </row>
    <row r="4" spans="1:11" ht="12" customHeight="1">
      <c r="A4" s="278"/>
      <c r="B4" s="279"/>
      <c r="C4" s="279"/>
      <c r="D4" s="279"/>
      <c r="E4" s="279"/>
      <c r="F4" s="279"/>
      <c r="G4" s="279"/>
      <c r="H4" s="279"/>
      <c r="I4" s="279"/>
      <c r="J4" s="279"/>
      <c r="K4" s="279"/>
    </row>
    <row r="5" spans="1:11" ht="12" customHeight="1">
      <c r="A5" s="271" t="s">
        <v>676</v>
      </c>
      <c r="B5" s="272"/>
      <c r="C5" s="272"/>
      <c r="D5" s="272"/>
      <c r="E5" s="272"/>
      <c r="F5" s="272"/>
      <c r="G5" s="272"/>
      <c r="H5" s="272"/>
      <c r="I5" s="272"/>
      <c r="J5" s="272"/>
      <c r="K5" s="272"/>
    </row>
    <row r="6" spans="1:11" ht="12" customHeight="1">
      <c r="A6" s="273"/>
      <c r="B6" s="274"/>
      <c r="C6" s="274"/>
      <c r="D6" s="274"/>
      <c r="E6" s="274"/>
      <c r="F6" s="274"/>
      <c r="G6" s="274"/>
      <c r="H6" s="274"/>
      <c r="I6" s="274"/>
      <c r="J6" s="274"/>
      <c r="K6" s="274"/>
    </row>
    <row r="7" spans="1:11" ht="24.75" customHeight="1">
      <c r="A7" s="45" t="s">
        <v>103</v>
      </c>
      <c r="B7" s="280">
        <f>'PASO 1'!B7:F7</f>
        <v>0</v>
      </c>
      <c r="C7" s="280"/>
      <c r="D7" s="280"/>
      <c r="E7" s="280"/>
      <c r="F7" s="280"/>
      <c r="G7" s="217" t="s">
        <v>104</v>
      </c>
      <c r="H7" s="217"/>
      <c r="I7" s="217"/>
      <c r="J7" s="217"/>
      <c r="K7" s="46">
        <f>'PASO 1'!K7</f>
        <v>0</v>
      </c>
    </row>
    <row r="8" spans="1:11" ht="24.75" customHeight="1">
      <c r="A8" s="47" t="s">
        <v>102</v>
      </c>
      <c r="B8" s="315">
        <f>'PASO 1'!B8:C8</f>
        <v>0</v>
      </c>
      <c r="C8" s="282"/>
      <c r="D8" s="57" t="s">
        <v>106</v>
      </c>
      <c r="E8" s="280">
        <f>'PASO 1'!E8:F8</f>
        <v>0</v>
      </c>
      <c r="F8" s="280"/>
      <c r="G8" s="217" t="s">
        <v>105</v>
      </c>
      <c r="H8" s="217"/>
      <c r="I8" s="217"/>
      <c r="J8" s="217"/>
      <c r="K8" s="46">
        <f>'PASO 1'!K8</f>
        <v>0</v>
      </c>
    </row>
    <row r="9" spans="1:11" ht="60">
      <c r="A9" s="60" t="s">
        <v>1</v>
      </c>
      <c r="B9" s="286" t="s">
        <v>2</v>
      </c>
      <c r="C9" s="286"/>
      <c r="D9" s="286"/>
      <c r="E9" s="60" t="s">
        <v>7</v>
      </c>
      <c r="F9" s="60" t="s">
        <v>8</v>
      </c>
      <c r="G9" s="51" t="s">
        <v>11</v>
      </c>
      <c r="H9" s="51" t="s">
        <v>31</v>
      </c>
      <c r="I9" s="51" t="s">
        <v>10</v>
      </c>
      <c r="J9" s="51" t="s">
        <v>92</v>
      </c>
      <c r="K9" s="51" t="s">
        <v>87</v>
      </c>
    </row>
    <row r="10" spans="1:11" ht="11.25" customHeight="1">
      <c r="A10" s="199" t="s">
        <v>624</v>
      </c>
      <c r="B10" s="395" t="s">
        <v>27</v>
      </c>
      <c r="C10" s="224" t="s">
        <v>6</v>
      </c>
      <c r="D10" s="224"/>
      <c r="E10" s="203" t="s">
        <v>9</v>
      </c>
      <c r="F10" s="203" t="s">
        <v>9</v>
      </c>
      <c r="G10" s="247" t="s">
        <v>88</v>
      </c>
      <c r="H10" s="174">
        <f>IF(G10="NA","NA",5)</f>
        <v>5</v>
      </c>
      <c r="I10" s="174">
        <v>5</v>
      </c>
      <c r="J10" s="265" t="s">
        <v>625</v>
      </c>
      <c r="K10" s="318"/>
    </row>
    <row r="11" spans="1:11" ht="35.25" customHeight="1">
      <c r="A11" s="200"/>
      <c r="B11" s="396"/>
      <c r="C11" s="161"/>
      <c r="D11" s="161"/>
      <c r="E11" s="244"/>
      <c r="F11" s="244"/>
      <c r="G11" s="351"/>
      <c r="H11" s="353"/>
      <c r="I11" s="353"/>
      <c r="J11" s="266"/>
      <c r="K11" s="318"/>
    </row>
    <row r="12" spans="1:11" ht="11.25" customHeight="1">
      <c r="A12" s="200"/>
      <c r="B12" s="387" t="s">
        <v>4</v>
      </c>
      <c r="C12" s="161"/>
      <c r="D12" s="161"/>
      <c r="E12" s="244"/>
      <c r="F12" s="244"/>
      <c r="G12" s="351"/>
      <c r="H12" s="353"/>
      <c r="I12" s="353"/>
      <c r="J12" s="266"/>
      <c r="K12" s="318"/>
    </row>
    <row r="13" spans="1:11" ht="51" customHeight="1">
      <c r="A13" s="201"/>
      <c r="B13" s="387"/>
      <c r="C13" s="161"/>
      <c r="D13" s="161"/>
      <c r="E13" s="245"/>
      <c r="F13" s="245"/>
      <c r="G13" s="352"/>
      <c r="H13" s="354"/>
      <c r="I13" s="354"/>
      <c r="J13" s="267"/>
      <c r="K13" s="318"/>
    </row>
    <row r="14" spans="1:11" ht="23.25" customHeight="1">
      <c r="A14" s="199" t="s">
        <v>626</v>
      </c>
      <c r="B14" s="395" t="s">
        <v>27</v>
      </c>
      <c r="C14" s="224" t="s">
        <v>6</v>
      </c>
      <c r="D14" s="224"/>
      <c r="E14" s="203" t="s">
        <v>9</v>
      </c>
      <c r="F14" s="203" t="s">
        <v>9</v>
      </c>
      <c r="G14" s="247"/>
      <c r="H14" s="174">
        <f>IF(G14="NA","NA",5)</f>
        <v>5</v>
      </c>
      <c r="I14" s="174">
        <v>5</v>
      </c>
      <c r="J14" s="265" t="s">
        <v>627</v>
      </c>
      <c r="K14" s="162"/>
    </row>
    <row r="15" spans="1:11" ht="23.25" customHeight="1">
      <c r="A15" s="200"/>
      <c r="B15" s="396"/>
      <c r="C15" s="161"/>
      <c r="D15" s="161"/>
      <c r="E15" s="244"/>
      <c r="F15" s="244"/>
      <c r="G15" s="351"/>
      <c r="H15" s="353"/>
      <c r="I15" s="353"/>
      <c r="J15" s="266"/>
      <c r="K15" s="162"/>
    </row>
    <row r="16" spans="1:11" ht="15.75" customHeight="1">
      <c r="A16" s="200"/>
      <c r="B16" s="387" t="s">
        <v>4</v>
      </c>
      <c r="C16" s="161"/>
      <c r="D16" s="161"/>
      <c r="E16" s="244"/>
      <c r="F16" s="244"/>
      <c r="G16" s="351"/>
      <c r="H16" s="353"/>
      <c r="I16" s="353"/>
      <c r="J16" s="266"/>
      <c r="K16" s="162"/>
    </row>
    <row r="17" spans="1:11" ht="12.75" customHeight="1">
      <c r="A17" s="201"/>
      <c r="B17" s="387"/>
      <c r="C17" s="161"/>
      <c r="D17" s="161"/>
      <c r="E17" s="245"/>
      <c r="F17" s="245"/>
      <c r="G17" s="352"/>
      <c r="H17" s="354"/>
      <c r="I17" s="354"/>
      <c r="J17" s="267"/>
      <c r="K17" s="162"/>
    </row>
    <row r="18" spans="1:11" ht="24" customHeight="1">
      <c r="A18" s="199" t="s">
        <v>628</v>
      </c>
      <c r="B18" s="395" t="s">
        <v>27</v>
      </c>
      <c r="C18" s="224" t="s">
        <v>6</v>
      </c>
      <c r="D18" s="224"/>
      <c r="E18" s="203" t="s">
        <v>9</v>
      </c>
      <c r="F18" s="203" t="s">
        <v>9</v>
      </c>
      <c r="G18" s="247"/>
      <c r="H18" s="174">
        <f>IF(G18="NA","NA",5)</f>
        <v>5</v>
      </c>
      <c r="I18" s="174">
        <v>5</v>
      </c>
      <c r="J18" s="265" t="s">
        <v>629</v>
      </c>
      <c r="K18" s="162"/>
    </row>
    <row r="19" spans="1:11" ht="24" customHeight="1">
      <c r="A19" s="200"/>
      <c r="B19" s="396"/>
      <c r="C19" s="161"/>
      <c r="D19" s="161"/>
      <c r="E19" s="244"/>
      <c r="F19" s="244"/>
      <c r="G19" s="351"/>
      <c r="H19" s="353"/>
      <c r="I19" s="353"/>
      <c r="J19" s="266"/>
      <c r="K19" s="162"/>
    </row>
    <row r="20" spans="1:11" ht="12.75" customHeight="1">
      <c r="A20" s="200"/>
      <c r="B20" s="387" t="s">
        <v>4</v>
      </c>
      <c r="C20" s="161"/>
      <c r="D20" s="161"/>
      <c r="E20" s="244"/>
      <c r="F20" s="244"/>
      <c r="G20" s="351"/>
      <c r="H20" s="353"/>
      <c r="I20" s="353"/>
      <c r="J20" s="266"/>
      <c r="K20" s="162"/>
    </row>
    <row r="21" spans="1:11" ht="15" customHeight="1">
      <c r="A21" s="201"/>
      <c r="B21" s="387"/>
      <c r="C21" s="161"/>
      <c r="D21" s="161"/>
      <c r="E21" s="245"/>
      <c r="F21" s="245"/>
      <c r="G21" s="352"/>
      <c r="H21" s="354"/>
      <c r="I21" s="354"/>
      <c r="J21" s="267"/>
      <c r="K21" s="162"/>
    </row>
    <row r="22" spans="1:11" ht="19.5" customHeight="1">
      <c r="A22" s="199" t="s">
        <v>630</v>
      </c>
      <c r="B22" s="395" t="s">
        <v>27</v>
      </c>
      <c r="C22" s="168" t="s">
        <v>631</v>
      </c>
      <c r="D22" s="169"/>
      <c r="E22" s="268"/>
      <c r="F22" s="192">
        <f>IF(E22="NA","NA",_xlfn.IFERROR(E22/E24*100,0))</f>
        <v>0</v>
      </c>
      <c r="G22" s="215">
        <f>_xlfn.IFERROR((F22*H22/100),"NA")</f>
        <v>0</v>
      </c>
      <c r="H22" s="174">
        <f>IF(F22="NA","NA",6)</f>
        <v>6</v>
      </c>
      <c r="I22" s="174">
        <v>6</v>
      </c>
      <c r="J22" s="265" t="s">
        <v>632</v>
      </c>
      <c r="K22" s="162"/>
    </row>
    <row r="23" spans="1:11" ht="30.75" customHeight="1">
      <c r="A23" s="200"/>
      <c r="B23" s="396"/>
      <c r="C23" s="170"/>
      <c r="D23" s="171"/>
      <c r="E23" s="268"/>
      <c r="F23" s="193"/>
      <c r="G23" s="215"/>
      <c r="H23" s="353"/>
      <c r="I23" s="353"/>
      <c r="J23" s="266"/>
      <c r="K23" s="162"/>
    </row>
    <row r="24" spans="1:11" ht="25.5" customHeight="1">
      <c r="A24" s="200"/>
      <c r="B24" s="387" t="s">
        <v>4</v>
      </c>
      <c r="C24" s="185" t="s">
        <v>633</v>
      </c>
      <c r="D24" s="186"/>
      <c r="E24" s="257"/>
      <c r="F24" s="193"/>
      <c r="G24" s="215"/>
      <c r="H24" s="353"/>
      <c r="I24" s="353"/>
      <c r="J24" s="266"/>
      <c r="K24" s="162"/>
    </row>
    <row r="25" spans="1:11" ht="20.25" customHeight="1">
      <c r="A25" s="201"/>
      <c r="B25" s="387"/>
      <c r="C25" s="149"/>
      <c r="D25" s="150"/>
      <c r="E25" s="258"/>
      <c r="F25" s="194"/>
      <c r="G25" s="215"/>
      <c r="H25" s="354"/>
      <c r="I25" s="354"/>
      <c r="J25" s="267"/>
      <c r="K25" s="162"/>
    </row>
    <row r="26" spans="1:11" ht="41.25" customHeight="1">
      <c r="A26" s="199" t="s">
        <v>634</v>
      </c>
      <c r="B26" s="395" t="s">
        <v>27</v>
      </c>
      <c r="C26" s="147" t="s">
        <v>635</v>
      </c>
      <c r="D26" s="148"/>
      <c r="E26" s="268"/>
      <c r="F26" s="192">
        <f>IF(E26="NA","NA",_xlfn.IFERROR(E26/E28*100,0))</f>
        <v>0</v>
      </c>
      <c r="G26" s="215">
        <f>_xlfn.IFERROR((F26*H26/100),"NA")</f>
        <v>0</v>
      </c>
      <c r="H26" s="174">
        <f>IF(F26="NA","NA",6)</f>
        <v>6</v>
      </c>
      <c r="I26" s="174">
        <v>6</v>
      </c>
      <c r="J26" s="265" t="s">
        <v>636</v>
      </c>
      <c r="K26" s="162"/>
    </row>
    <row r="27" spans="1:11" ht="39" customHeight="1">
      <c r="A27" s="200"/>
      <c r="B27" s="396"/>
      <c r="C27" s="211"/>
      <c r="D27" s="212"/>
      <c r="E27" s="268"/>
      <c r="F27" s="193"/>
      <c r="G27" s="215"/>
      <c r="H27" s="353"/>
      <c r="I27" s="353"/>
      <c r="J27" s="266"/>
      <c r="K27" s="162"/>
    </row>
    <row r="28" spans="1:11" ht="14.25" customHeight="1">
      <c r="A28" s="200"/>
      <c r="B28" s="387" t="s">
        <v>4</v>
      </c>
      <c r="C28" s="185" t="s">
        <v>637</v>
      </c>
      <c r="D28" s="186"/>
      <c r="E28" s="257"/>
      <c r="F28" s="193"/>
      <c r="G28" s="215"/>
      <c r="H28" s="353"/>
      <c r="I28" s="353"/>
      <c r="J28" s="266"/>
      <c r="K28" s="162"/>
    </row>
    <row r="29" spans="1:11" ht="107.25" customHeight="1">
      <c r="A29" s="201"/>
      <c r="B29" s="387"/>
      <c r="C29" s="149"/>
      <c r="D29" s="150"/>
      <c r="E29" s="258"/>
      <c r="F29" s="194"/>
      <c r="G29" s="215"/>
      <c r="H29" s="354"/>
      <c r="I29" s="354"/>
      <c r="J29" s="267"/>
      <c r="K29" s="162"/>
    </row>
    <row r="30" spans="1:11" ht="36" customHeight="1">
      <c r="A30" s="199" t="s">
        <v>638</v>
      </c>
      <c r="B30" s="395" t="s">
        <v>27</v>
      </c>
      <c r="C30" s="168" t="s">
        <v>639</v>
      </c>
      <c r="D30" s="169"/>
      <c r="E30" s="268"/>
      <c r="F30" s="192">
        <f>IF(E30="NA","NA",_xlfn.IFERROR(E30/E32*100,0))</f>
        <v>0</v>
      </c>
      <c r="G30" s="215">
        <f>_xlfn.IFERROR((F30*H30/100),"NA")</f>
        <v>0</v>
      </c>
      <c r="H30" s="174">
        <f>IF(F30="NA","NA",6)</f>
        <v>6</v>
      </c>
      <c r="I30" s="174">
        <v>6</v>
      </c>
      <c r="J30" s="265" t="s">
        <v>640</v>
      </c>
      <c r="K30" s="162"/>
    </row>
    <row r="31" spans="1:11" ht="42" customHeight="1">
      <c r="A31" s="200"/>
      <c r="B31" s="396"/>
      <c r="C31" s="170"/>
      <c r="D31" s="171"/>
      <c r="E31" s="268"/>
      <c r="F31" s="193"/>
      <c r="G31" s="215"/>
      <c r="H31" s="353"/>
      <c r="I31" s="353"/>
      <c r="J31" s="266"/>
      <c r="K31" s="162"/>
    </row>
    <row r="32" spans="1:11" ht="24.75" customHeight="1">
      <c r="A32" s="200"/>
      <c r="B32" s="387" t="s">
        <v>4</v>
      </c>
      <c r="C32" s="185" t="s">
        <v>641</v>
      </c>
      <c r="D32" s="186"/>
      <c r="E32" s="257"/>
      <c r="F32" s="193"/>
      <c r="G32" s="215"/>
      <c r="H32" s="353"/>
      <c r="I32" s="353"/>
      <c r="J32" s="266"/>
      <c r="K32" s="162"/>
    </row>
    <row r="33" spans="1:11" ht="38.25" customHeight="1">
      <c r="A33" s="201"/>
      <c r="B33" s="387"/>
      <c r="C33" s="149"/>
      <c r="D33" s="150"/>
      <c r="E33" s="258"/>
      <c r="F33" s="194"/>
      <c r="G33" s="215"/>
      <c r="H33" s="354"/>
      <c r="I33" s="354"/>
      <c r="J33" s="267"/>
      <c r="K33" s="162"/>
    </row>
    <row r="34" spans="1:11" ht="23.25" customHeight="1">
      <c r="A34" s="199" t="s">
        <v>642</v>
      </c>
      <c r="B34" s="395" t="s">
        <v>27</v>
      </c>
      <c r="C34" s="168" t="s">
        <v>643</v>
      </c>
      <c r="D34" s="169"/>
      <c r="E34" s="268"/>
      <c r="F34" s="192">
        <f>IF(E34="NA","NA",_xlfn.IFERROR(E34/E36*100,0))</f>
        <v>0</v>
      </c>
      <c r="G34" s="215">
        <f>_xlfn.IFERROR((F34*H34/100),"NA")</f>
        <v>0</v>
      </c>
      <c r="H34" s="174">
        <f>IF(F34="NA","NA",6)</f>
        <v>6</v>
      </c>
      <c r="I34" s="174">
        <v>6</v>
      </c>
      <c r="J34" s="265" t="s">
        <v>644</v>
      </c>
      <c r="K34" s="162"/>
    </row>
    <row r="35" spans="1:11" ht="40.5" customHeight="1">
      <c r="A35" s="200"/>
      <c r="B35" s="396"/>
      <c r="C35" s="170"/>
      <c r="D35" s="171"/>
      <c r="E35" s="268"/>
      <c r="F35" s="193"/>
      <c r="G35" s="215"/>
      <c r="H35" s="353"/>
      <c r="I35" s="353"/>
      <c r="J35" s="266"/>
      <c r="K35" s="162"/>
    </row>
    <row r="36" spans="1:11" ht="22.5" customHeight="1">
      <c r="A36" s="200"/>
      <c r="B36" s="387" t="s">
        <v>4</v>
      </c>
      <c r="C36" s="185" t="s">
        <v>645</v>
      </c>
      <c r="D36" s="186"/>
      <c r="E36" s="257"/>
      <c r="F36" s="193"/>
      <c r="G36" s="215"/>
      <c r="H36" s="353"/>
      <c r="I36" s="353"/>
      <c r="J36" s="266"/>
      <c r="K36" s="162"/>
    </row>
    <row r="37" spans="1:11" ht="22.5" customHeight="1">
      <c r="A37" s="201"/>
      <c r="B37" s="387"/>
      <c r="C37" s="149"/>
      <c r="D37" s="150"/>
      <c r="E37" s="258"/>
      <c r="F37" s="194"/>
      <c r="G37" s="215"/>
      <c r="H37" s="354"/>
      <c r="I37" s="354"/>
      <c r="J37" s="267"/>
      <c r="K37" s="162"/>
    </row>
    <row r="38" spans="1:11" ht="29.25" customHeight="1">
      <c r="A38" s="182" t="s">
        <v>646</v>
      </c>
      <c r="B38" s="395" t="s">
        <v>27</v>
      </c>
      <c r="C38" s="168" t="s">
        <v>647</v>
      </c>
      <c r="D38" s="169"/>
      <c r="E38" s="268"/>
      <c r="F38" s="192">
        <f>IF(E38="NA","NA",_xlfn.IFERROR(E38/E40*100,0))</f>
        <v>0</v>
      </c>
      <c r="G38" s="215">
        <f>_xlfn.IFERROR((F38*H38/100),"NA")</f>
        <v>0</v>
      </c>
      <c r="H38" s="174">
        <f>IF(F38="NA","NA",6)</f>
        <v>6</v>
      </c>
      <c r="I38" s="173">
        <v>6</v>
      </c>
      <c r="J38" s="265" t="s">
        <v>648</v>
      </c>
      <c r="K38" s="162"/>
    </row>
    <row r="39" spans="1:11" ht="33.75" customHeight="1">
      <c r="A39" s="182"/>
      <c r="B39" s="396"/>
      <c r="C39" s="170"/>
      <c r="D39" s="171"/>
      <c r="E39" s="268"/>
      <c r="F39" s="193"/>
      <c r="G39" s="215"/>
      <c r="H39" s="353"/>
      <c r="I39" s="173"/>
      <c r="J39" s="266"/>
      <c r="K39" s="162"/>
    </row>
    <row r="40" spans="1:11" ht="29.25" customHeight="1">
      <c r="A40" s="182"/>
      <c r="B40" s="387" t="s">
        <v>4</v>
      </c>
      <c r="C40" s="185" t="s">
        <v>649</v>
      </c>
      <c r="D40" s="186"/>
      <c r="E40" s="257"/>
      <c r="F40" s="193"/>
      <c r="G40" s="215"/>
      <c r="H40" s="353"/>
      <c r="I40" s="173"/>
      <c r="J40" s="266"/>
      <c r="K40" s="162"/>
    </row>
    <row r="41" spans="1:11" ht="20.25" customHeight="1">
      <c r="A41" s="182"/>
      <c r="B41" s="387"/>
      <c r="C41" s="149"/>
      <c r="D41" s="150"/>
      <c r="E41" s="258"/>
      <c r="F41" s="194"/>
      <c r="G41" s="215"/>
      <c r="H41" s="354"/>
      <c r="I41" s="173"/>
      <c r="J41" s="267"/>
      <c r="K41" s="162"/>
    </row>
    <row r="42" spans="1:11" ht="29.25" customHeight="1">
      <c r="A42" s="183" t="s">
        <v>650</v>
      </c>
      <c r="B42" s="395" t="s">
        <v>27</v>
      </c>
      <c r="C42" s="168" t="s">
        <v>651</v>
      </c>
      <c r="D42" s="169"/>
      <c r="E42" s="268"/>
      <c r="F42" s="192">
        <f>IF(E42="NA","NA",_xlfn.IFERROR(E42/E44*100,0))</f>
        <v>0</v>
      </c>
      <c r="G42" s="215">
        <f>_xlfn.IFERROR((F42*H42/100),"NA")</f>
        <v>0</v>
      </c>
      <c r="H42" s="174">
        <f>IF(F42="NA","NA",5)</f>
        <v>5</v>
      </c>
      <c r="I42" s="173">
        <v>5</v>
      </c>
      <c r="J42" s="265" t="s">
        <v>652</v>
      </c>
      <c r="K42" s="162"/>
    </row>
    <row r="43" spans="1:11" ht="29.25" customHeight="1">
      <c r="A43" s="183"/>
      <c r="B43" s="396"/>
      <c r="C43" s="170"/>
      <c r="D43" s="171"/>
      <c r="E43" s="268"/>
      <c r="F43" s="193"/>
      <c r="G43" s="215"/>
      <c r="H43" s="353"/>
      <c r="I43" s="173"/>
      <c r="J43" s="266"/>
      <c r="K43" s="162"/>
    </row>
    <row r="44" spans="1:11" ht="27" customHeight="1">
      <c r="A44" s="183"/>
      <c r="B44" s="387" t="s">
        <v>4</v>
      </c>
      <c r="C44" s="185" t="s">
        <v>653</v>
      </c>
      <c r="D44" s="186"/>
      <c r="E44" s="257"/>
      <c r="F44" s="193"/>
      <c r="G44" s="215"/>
      <c r="H44" s="353"/>
      <c r="I44" s="173"/>
      <c r="J44" s="266"/>
      <c r="K44" s="162"/>
    </row>
    <row r="45" spans="1:11" ht="22.5" customHeight="1">
      <c r="A45" s="183"/>
      <c r="B45" s="387"/>
      <c r="C45" s="149"/>
      <c r="D45" s="150"/>
      <c r="E45" s="258"/>
      <c r="F45" s="194"/>
      <c r="G45" s="215"/>
      <c r="H45" s="354"/>
      <c r="I45" s="173"/>
      <c r="J45" s="267"/>
      <c r="K45" s="162"/>
    </row>
    <row r="46" spans="1:11" ht="15">
      <c r="A46" s="199" t="s">
        <v>654</v>
      </c>
      <c r="B46" s="395" t="s">
        <v>27</v>
      </c>
      <c r="C46" s="147" t="s">
        <v>655</v>
      </c>
      <c r="D46" s="148"/>
      <c r="E46" s="268"/>
      <c r="F46" s="192">
        <f>IF(E46="NA","NA",_xlfn.IFERROR(E46/E48*100,0))</f>
        <v>0</v>
      </c>
      <c r="G46" s="215">
        <f>_xlfn.IFERROR((F46*H46/100),"NA")</f>
        <v>0</v>
      </c>
      <c r="H46" s="174">
        <f>IF(F46="NA","NA",5)</f>
        <v>5</v>
      </c>
      <c r="I46" s="173">
        <v>5</v>
      </c>
      <c r="J46" s="265" t="s">
        <v>656</v>
      </c>
      <c r="K46" s="162"/>
    </row>
    <row r="47" spans="1:11" ht="51" customHeight="1">
      <c r="A47" s="200"/>
      <c r="B47" s="396"/>
      <c r="C47" s="211"/>
      <c r="D47" s="212"/>
      <c r="E47" s="268"/>
      <c r="F47" s="193"/>
      <c r="G47" s="215"/>
      <c r="H47" s="353"/>
      <c r="I47" s="173"/>
      <c r="J47" s="266"/>
      <c r="K47" s="162"/>
    </row>
    <row r="48" spans="1:11" ht="15">
      <c r="A48" s="200"/>
      <c r="B48" s="387" t="s">
        <v>4</v>
      </c>
      <c r="C48" s="185" t="s">
        <v>85</v>
      </c>
      <c r="D48" s="186"/>
      <c r="E48" s="257"/>
      <c r="F48" s="193"/>
      <c r="G48" s="215"/>
      <c r="H48" s="353"/>
      <c r="I48" s="173"/>
      <c r="J48" s="266"/>
      <c r="K48" s="162"/>
    </row>
    <row r="49" spans="1:11" ht="15">
      <c r="A49" s="201"/>
      <c r="B49" s="387"/>
      <c r="C49" s="149"/>
      <c r="D49" s="150"/>
      <c r="E49" s="258"/>
      <c r="F49" s="194"/>
      <c r="G49" s="215"/>
      <c r="H49" s="354"/>
      <c r="I49" s="173"/>
      <c r="J49" s="267"/>
      <c r="K49" s="162"/>
    </row>
    <row r="50" spans="1:11" ht="15">
      <c r="A50" s="199" t="s">
        <v>657</v>
      </c>
      <c r="B50" s="395" t="s">
        <v>27</v>
      </c>
      <c r="C50" s="224" t="s">
        <v>6</v>
      </c>
      <c r="D50" s="224"/>
      <c r="E50" s="203" t="s">
        <v>9</v>
      </c>
      <c r="F50" s="203" t="s">
        <v>9</v>
      </c>
      <c r="G50" s="247"/>
      <c r="H50" s="174">
        <f>IF(G50="NA","NA",5)</f>
        <v>5</v>
      </c>
      <c r="I50" s="174">
        <v>5</v>
      </c>
      <c r="J50" s="265" t="s">
        <v>658</v>
      </c>
      <c r="K50" s="162"/>
    </row>
    <row r="51" spans="1:11" ht="15">
      <c r="A51" s="200"/>
      <c r="B51" s="396"/>
      <c r="C51" s="161"/>
      <c r="D51" s="161"/>
      <c r="E51" s="244"/>
      <c r="F51" s="244"/>
      <c r="G51" s="351"/>
      <c r="H51" s="353"/>
      <c r="I51" s="353"/>
      <c r="J51" s="266"/>
      <c r="K51" s="162"/>
    </row>
    <row r="52" spans="1:11" ht="15">
      <c r="A52" s="200"/>
      <c r="B52" s="387" t="s">
        <v>4</v>
      </c>
      <c r="C52" s="161"/>
      <c r="D52" s="161"/>
      <c r="E52" s="244"/>
      <c r="F52" s="244"/>
      <c r="G52" s="351"/>
      <c r="H52" s="353"/>
      <c r="I52" s="353"/>
      <c r="J52" s="266"/>
      <c r="K52" s="162"/>
    </row>
    <row r="53" spans="1:11" ht="15">
      <c r="A53" s="201"/>
      <c r="B53" s="387"/>
      <c r="C53" s="161"/>
      <c r="D53" s="161"/>
      <c r="E53" s="245"/>
      <c r="F53" s="245"/>
      <c r="G53" s="352"/>
      <c r="H53" s="354"/>
      <c r="I53" s="354"/>
      <c r="J53" s="267"/>
      <c r="K53" s="162"/>
    </row>
    <row r="54" spans="1:11" ht="22.5" customHeight="1">
      <c r="A54" s="401" t="s">
        <v>659</v>
      </c>
      <c r="B54" s="395" t="s">
        <v>27</v>
      </c>
      <c r="C54" s="224" t="s">
        <v>6</v>
      </c>
      <c r="D54" s="224"/>
      <c r="E54" s="203" t="s">
        <v>9</v>
      </c>
      <c r="F54" s="203" t="s">
        <v>9</v>
      </c>
      <c r="G54" s="247"/>
      <c r="H54" s="174">
        <f>IF(G54="NA","NA",5)</f>
        <v>5</v>
      </c>
      <c r="I54" s="174">
        <v>5</v>
      </c>
      <c r="J54" s="265" t="s">
        <v>660</v>
      </c>
      <c r="K54" s="162"/>
    </row>
    <row r="55" spans="1:11" ht="22.5" customHeight="1">
      <c r="A55" s="402"/>
      <c r="B55" s="396"/>
      <c r="C55" s="161"/>
      <c r="D55" s="161"/>
      <c r="E55" s="244"/>
      <c r="F55" s="244"/>
      <c r="G55" s="351"/>
      <c r="H55" s="353"/>
      <c r="I55" s="353"/>
      <c r="J55" s="266"/>
      <c r="K55" s="162"/>
    </row>
    <row r="56" spans="1:11" ht="23.25" customHeight="1">
      <c r="A56" s="402"/>
      <c r="B56" s="387" t="s">
        <v>4</v>
      </c>
      <c r="C56" s="161"/>
      <c r="D56" s="161"/>
      <c r="E56" s="244"/>
      <c r="F56" s="244"/>
      <c r="G56" s="351"/>
      <c r="H56" s="353"/>
      <c r="I56" s="353"/>
      <c r="J56" s="266"/>
      <c r="K56" s="162"/>
    </row>
    <row r="57" spans="1:11" ht="44.25" customHeight="1">
      <c r="A57" s="403"/>
      <c r="B57" s="387"/>
      <c r="C57" s="161"/>
      <c r="D57" s="161"/>
      <c r="E57" s="245"/>
      <c r="F57" s="245"/>
      <c r="G57" s="352"/>
      <c r="H57" s="354"/>
      <c r="I57" s="354"/>
      <c r="J57" s="267"/>
      <c r="K57" s="162"/>
    </row>
    <row r="58" spans="1:11" ht="15" customHeight="1" hidden="1">
      <c r="A58" s="401" t="s">
        <v>670</v>
      </c>
      <c r="B58" s="395" t="s">
        <v>27</v>
      </c>
      <c r="C58" s="224" t="s">
        <v>6</v>
      </c>
      <c r="D58" s="224"/>
      <c r="E58" s="203" t="s">
        <v>9</v>
      </c>
      <c r="F58" s="203" t="s">
        <v>9</v>
      </c>
      <c r="G58" s="247"/>
      <c r="H58" s="174">
        <f>IF(G58="NA","NA",5)</f>
        <v>5</v>
      </c>
      <c r="I58" s="174">
        <v>5</v>
      </c>
      <c r="J58" s="265" t="s">
        <v>661</v>
      </c>
      <c r="K58" s="162"/>
    </row>
    <row r="59" spans="1:11" ht="34.5" customHeight="1">
      <c r="A59" s="402"/>
      <c r="B59" s="396"/>
      <c r="C59" s="161"/>
      <c r="D59" s="161"/>
      <c r="E59" s="244"/>
      <c r="F59" s="244"/>
      <c r="G59" s="351"/>
      <c r="H59" s="353"/>
      <c r="I59" s="353"/>
      <c r="J59" s="266"/>
      <c r="K59" s="162"/>
    </row>
    <row r="60" spans="1:11" ht="24.75" customHeight="1">
      <c r="A60" s="402"/>
      <c r="B60" s="387" t="s">
        <v>4</v>
      </c>
      <c r="C60" s="161"/>
      <c r="D60" s="161"/>
      <c r="E60" s="244"/>
      <c r="F60" s="244"/>
      <c r="G60" s="351"/>
      <c r="H60" s="353"/>
      <c r="I60" s="353"/>
      <c r="J60" s="266"/>
      <c r="K60" s="162"/>
    </row>
    <row r="61" spans="1:11" ht="21.75" customHeight="1">
      <c r="A61" s="403"/>
      <c r="B61" s="387"/>
      <c r="C61" s="161"/>
      <c r="D61" s="161"/>
      <c r="E61" s="245"/>
      <c r="F61" s="245"/>
      <c r="G61" s="352"/>
      <c r="H61" s="354"/>
      <c r="I61" s="354"/>
      <c r="J61" s="267"/>
      <c r="K61" s="162"/>
    </row>
    <row r="62" spans="1:11" ht="15">
      <c r="A62" s="401" t="s">
        <v>671</v>
      </c>
      <c r="B62" s="395" t="s">
        <v>27</v>
      </c>
      <c r="C62" s="224" t="s">
        <v>6</v>
      </c>
      <c r="D62" s="224"/>
      <c r="E62" s="203" t="s">
        <v>9</v>
      </c>
      <c r="F62" s="203" t="s">
        <v>9</v>
      </c>
      <c r="G62" s="247"/>
      <c r="H62" s="174">
        <f>IF(G62="NA","NA",5)</f>
        <v>5</v>
      </c>
      <c r="I62" s="174">
        <v>5</v>
      </c>
      <c r="J62" s="265" t="s">
        <v>662</v>
      </c>
      <c r="K62" s="162"/>
    </row>
    <row r="63" spans="1:11" ht="24" customHeight="1">
      <c r="A63" s="402"/>
      <c r="B63" s="396"/>
      <c r="C63" s="161"/>
      <c r="D63" s="161"/>
      <c r="E63" s="244"/>
      <c r="F63" s="244"/>
      <c r="G63" s="351"/>
      <c r="H63" s="353"/>
      <c r="I63" s="353"/>
      <c r="J63" s="266"/>
      <c r="K63" s="162"/>
    </row>
    <row r="64" spans="1:11" ht="24.75" customHeight="1">
      <c r="A64" s="402"/>
      <c r="B64" s="387" t="s">
        <v>4</v>
      </c>
      <c r="C64" s="161"/>
      <c r="D64" s="161"/>
      <c r="E64" s="244"/>
      <c r="F64" s="244"/>
      <c r="G64" s="351"/>
      <c r="H64" s="353"/>
      <c r="I64" s="353"/>
      <c r="J64" s="266"/>
      <c r="K64" s="162"/>
    </row>
    <row r="65" spans="1:11" ht="33.75" customHeight="1">
      <c r="A65" s="403"/>
      <c r="B65" s="387"/>
      <c r="C65" s="161"/>
      <c r="D65" s="161"/>
      <c r="E65" s="245"/>
      <c r="F65" s="245"/>
      <c r="G65" s="352"/>
      <c r="H65" s="354"/>
      <c r="I65" s="354"/>
      <c r="J65" s="267"/>
      <c r="K65" s="162"/>
    </row>
    <row r="66" spans="1:11" ht="15">
      <c r="A66" s="401" t="s">
        <v>672</v>
      </c>
      <c r="B66" s="395" t="s">
        <v>27</v>
      </c>
      <c r="C66" s="224" t="s">
        <v>6</v>
      </c>
      <c r="D66" s="224"/>
      <c r="E66" s="203" t="s">
        <v>9</v>
      </c>
      <c r="F66" s="203" t="s">
        <v>9</v>
      </c>
      <c r="G66" s="247"/>
      <c r="H66" s="174">
        <f>IF(G66="NA","NA",5)</f>
        <v>5</v>
      </c>
      <c r="I66" s="174">
        <v>5</v>
      </c>
      <c r="J66" s="265" t="s">
        <v>629</v>
      </c>
      <c r="K66" s="162"/>
    </row>
    <row r="67" spans="1:11" ht="16.5" customHeight="1">
      <c r="A67" s="402"/>
      <c r="B67" s="396"/>
      <c r="C67" s="161"/>
      <c r="D67" s="161"/>
      <c r="E67" s="244"/>
      <c r="F67" s="244"/>
      <c r="G67" s="351"/>
      <c r="H67" s="353"/>
      <c r="I67" s="353"/>
      <c r="J67" s="266"/>
      <c r="K67" s="162"/>
    </row>
    <row r="68" spans="1:11" ht="21" customHeight="1">
      <c r="A68" s="402"/>
      <c r="B68" s="387" t="s">
        <v>4</v>
      </c>
      <c r="C68" s="161"/>
      <c r="D68" s="161"/>
      <c r="E68" s="244"/>
      <c r="F68" s="244"/>
      <c r="G68" s="351"/>
      <c r="H68" s="353"/>
      <c r="I68" s="353"/>
      <c r="J68" s="266"/>
      <c r="K68" s="162"/>
    </row>
    <row r="69" spans="1:11" ht="44.25" customHeight="1">
      <c r="A69" s="403"/>
      <c r="B69" s="387"/>
      <c r="C69" s="161"/>
      <c r="D69" s="161"/>
      <c r="E69" s="245"/>
      <c r="F69" s="245"/>
      <c r="G69" s="352"/>
      <c r="H69" s="354"/>
      <c r="I69" s="354"/>
      <c r="J69" s="267"/>
      <c r="K69" s="162"/>
    </row>
    <row r="70" spans="1:11" ht="15">
      <c r="A70" s="392" t="s">
        <v>673</v>
      </c>
      <c r="B70" s="395" t="s">
        <v>27</v>
      </c>
      <c r="C70" s="397" t="s">
        <v>86</v>
      </c>
      <c r="D70" s="398"/>
      <c r="E70" s="268"/>
      <c r="F70" s="192">
        <f>IF(E70="NA","NA",_xlfn.IFERROR(E70/E72*100,0))</f>
        <v>0</v>
      </c>
      <c r="G70" s="215">
        <f>_xlfn.IFERROR((F70*H70/100),"NA")</f>
        <v>0</v>
      </c>
      <c r="H70" s="174">
        <v>2.5</v>
      </c>
      <c r="I70" s="173">
        <v>2.5</v>
      </c>
      <c r="J70" s="265" t="s">
        <v>663</v>
      </c>
      <c r="K70" s="162"/>
    </row>
    <row r="71" spans="1:11" ht="15">
      <c r="A71" s="393"/>
      <c r="B71" s="396"/>
      <c r="C71" s="399"/>
      <c r="D71" s="400"/>
      <c r="E71" s="268"/>
      <c r="F71" s="193"/>
      <c r="G71" s="215"/>
      <c r="H71" s="353"/>
      <c r="I71" s="173"/>
      <c r="J71" s="266"/>
      <c r="K71" s="162"/>
    </row>
    <row r="72" spans="1:11" ht="21.75" customHeight="1">
      <c r="A72" s="393"/>
      <c r="B72" s="387" t="s">
        <v>4</v>
      </c>
      <c r="C72" s="388" t="s">
        <v>664</v>
      </c>
      <c r="D72" s="389"/>
      <c r="E72" s="257"/>
      <c r="F72" s="193"/>
      <c r="G72" s="215"/>
      <c r="H72" s="353"/>
      <c r="I72" s="173"/>
      <c r="J72" s="266"/>
      <c r="K72" s="162"/>
    </row>
    <row r="73" spans="1:11" ht="29.25" customHeight="1">
      <c r="A73" s="394"/>
      <c r="B73" s="387"/>
      <c r="C73" s="390"/>
      <c r="D73" s="391"/>
      <c r="E73" s="258"/>
      <c r="F73" s="194"/>
      <c r="G73" s="215"/>
      <c r="H73" s="354"/>
      <c r="I73" s="173"/>
      <c r="J73" s="267"/>
      <c r="K73" s="162"/>
    </row>
    <row r="74" spans="1:11" ht="15">
      <c r="A74" s="392" t="s">
        <v>674</v>
      </c>
      <c r="B74" s="395" t="s">
        <v>27</v>
      </c>
      <c r="C74" s="397" t="s">
        <v>665</v>
      </c>
      <c r="D74" s="398"/>
      <c r="E74" s="268"/>
      <c r="F74" s="192">
        <f>IF(E74="NA","NA",_xlfn.IFERROR(E74/E76*100,0))</f>
        <v>0</v>
      </c>
      <c r="G74" s="215">
        <f>_xlfn.IFERROR((F74*H74/100),"NA")</f>
        <v>0</v>
      </c>
      <c r="H74" s="174">
        <f>IF(F74="NA","NA",5)</f>
        <v>5</v>
      </c>
      <c r="I74" s="173">
        <v>5</v>
      </c>
      <c r="J74" s="265" t="s">
        <v>666</v>
      </c>
      <c r="K74" s="162"/>
    </row>
    <row r="75" spans="1:11" ht="29.25" customHeight="1">
      <c r="A75" s="393"/>
      <c r="B75" s="396"/>
      <c r="C75" s="399"/>
      <c r="D75" s="400"/>
      <c r="E75" s="268"/>
      <c r="F75" s="193"/>
      <c r="G75" s="215"/>
      <c r="H75" s="353"/>
      <c r="I75" s="173"/>
      <c r="J75" s="266"/>
      <c r="K75" s="162"/>
    </row>
    <row r="76" spans="1:11" ht="15">
      <c r="A76" s="393"/>
      <c r="B76" s="387" t="s">
        <v>4</v>
      </c>
      <c r="C76" s="388" t="s">
        <v>667</v>
      </c>
      <c r="D76" s="389"/>
      <c r="E76" s="257"/>
      <c r="F76" s="193"/>
      <c r="G76" s="215"/>
      <c r="H76" s="353"/>
      <c r="I76" s="173"/>
      <c r="J76" s="266"/>
      <c r="K76" s="162"/>
    </row>
    <row r="77" spans="1:11" ht="31.5" customHeight="1">
      <c r="A77" s="394"/>
      <c r="B77" s="387"/>
      <c r="C77" s="390"/>
      <c r="D77" s="391"/>
      <c r="E77" s="258"/>
      <c r="F77" s="194"/>
      <c r="G77" s="215"/>
      <c r="H77" s="354"/>
      <c r="I77" s="173"/>
      <c r="J77" s="267"/>
      <c r="K77" s="162"/>
    </row>
    <row r="78" spans="1:11" ht="23.25" customHeight="1">
      <c r="A78" s="392" t="s">
        <v>675</v>
      </c>
      <c r="B78" s="395" t="s">
        <v>27</v>
      </c>
      <c r="C78" s="397" t="s">
        <v>90</v>
      </c>
      <c r="D78" s="398"/>
      <c r="E78" s="268"/>
      <c r="F78" s="192">
        <f>IF(E78="NA","NA",_xlfn.IFERROR(E78/E80*100,0))</f>
        <v>0</v>
      </c>
      <c r="G78" s="215">
        <f>_xlfn.IFERROR((F78*H78/100),"NA")</f>
        <v>0</v>
      </c>
      <c r="H78" s="174">
        <v>2.5</v>
      </c>
      <c r="I78" s="173">
        <v>2.5</v>
      </c>
      <c r="J78" s="265" t="s">
        <v>663</v>
      </c>
      <c r="K78" s="162"/>
    </row>
    <row r="79" spans="1:11" ht="15">
      <c r="A79" s="393"/>
      <c r="B79" s="396"/>
      <c r="C79" s="399"/>
      <c r="D79" s="400"/>
      <c r="E79" s="268"/>
      <c r="F79" s="193"/>
      <c r="G79" s="215"/>
      <c r="H79" s="353"/>
      <c r="I79" s="173"/>
      <c r="J79" s="266"/>
      <c r="K79" s="162"/>
    </row>
    <row r="80" spans="1:11" ht="15">
      <c r="A80" s="393"/>
      <c r="B80" s="387" t="s">
        <v>4</v>
      </c>
      <c r="C80" s="388" t="s">
        <v>668</v>
      </c>
      <c r="D80" s="389"/>
      <c r="E80" s="257"/>
      <c r="F80" s="193"/>
      <c r="G80" s="215"/>
      <c r="H80" s="353"/>
      <c r="I80" s="173"/>
      <c r="J80" s="266"/>
      <c r="K80" s="162"/>
    </row>
    <row r="81" spans="1:11" ht="34.5" customHeight="1">
      <c r="A81" s="394"/>
      <c r="B81" s="387"/>
      <c r="C81" s="390"/>
      <c r="D81" s="391"/>
      <c r="E81" s="258"/>
      <c r="F81" s="194"/>
      <c r="G81" s="215"/>
      <c r="H81" s="354"/>
      <c r="I81" s="173"/>
      <c r="J81" s="267"/>
      <c r="K81" s="162"/>
    </row>
    <row r="82" spans="1:11" ht="25.5" customHeight="1">
      <c r="A82" s="392" t="s">
        <v>678</v>
      </c>
      <c r="B82" s="395" t="s">
        <v>27</v>
      </c>
      <c r="C82" s="397" t="s">
        <v>91</v>
      </c>
      <c r="D82" s="398"/>
      <c r="E82" s="268"/>
      <c r="F82" s="192">
        <f>IF(E82="NA","NA",_xlfn.IFERROR(E82/E84*100,0))</f>
        <v>0</v>
      </c>
      <c r="G82" s="215">
        <f>_xlfn.IFERROR((F82*H82/100),"NA")</f>
        <v>0</v>
      </c>
      <c r="H82" s="174">
        <v>2.5</v>
      </c>
      <c r="I82" s="173">
        <v>2.5</v>
      </c>
      <c r="J82" s="265" t="s">
        <v>663</v>
      </c>
      <c r="K82" s="162"/>
    </row>
    <row r="83" spans="1:11" ht="16.5" customHeight="1">
      <c r="A83" s="393"/>
      <c r="B83" s="396"/>
      <c r="C83" s="399"/>
      <c r="D83" s="400"/>
      <c r="E83" s="268"/>
      <c r="F83" s="193"/>
      <c r="G83" s="215"/>
      <c r="H83" s="353"/>
      <c r="I83" s="173"/>
      <c r="J83" s="266"/>
      <c r="K83" s="162"/>
    </row>
    <row r="84" spans="1:11" ht="32.25" customHeight="1">
      <c r="A84" s="393"/>
      <c r="B84" s="387" t="s">
        <v>4</v>
      </c>
      <c r="C84" s="388" t="s">
        <v>669</v>
      </c>
      <c r="D84" s="389"/>
      <c r="E84" s="257"/>
      <c r="F84" s="193"/>
      <c r="G84" s="215"/>
      <c r="H84" s="353"/>
      <c r="I84" s="173"/>
      <c r="J84" s="266"/>
      <c r="K84" s="162"/>
    </row>
    <row r="85" spans="1:11" ht="16.5" customHeight="1">
      <c r="A85" s="394"/>
      <c r="B85" s="387"/>
      <c r="C85" s="390"/>
      <c r="D85" s="391"/>
      <c r="E85" s="258"/>
      <c r="F85" s="194"/>
      <c r="G85" s="215"/>
      <c r="H85" s="354"/>
      <c r="I85" s="173"/>
      <c r="J85" s="267"/>
      <c r="K85" s="162"/>
    </row>
    <row r="86" spans="1:11" ht="27" customHeight="1">
      <c r="A86" s="401" t="s">
        <v>703</v>
      </c>
      <c r="B86" s="395" t="s">
        <v>27</v>
      </c>
      <c r="C86" s="224" t="s">
        <v>6</v>
      </c>
      <c r="D86" s="224"/>
      <c r="E86" s="203" t="s">
        <v>9</v>
      </c>
      <c r="F86" s="203" t="s">
        <v>9</v>
      </c>
      <c r="G86" s="247"/>
      <c r="H86" s="174">
        <v>2.5</v>
      </c>
      <c r="I86" s="174">
        <v>2.5</v>
      </c>
      <c r="J86" s="265" t="s">
        <v>706</v>
      </c>
      <c r="K86" s="162"/>
    </row>
    <row r="87" spans="1:11" ht="27" customHeight="1">
      <c r="A87" s="402"/>
      <c r="B87" s="396"/>
      <c r="C87" s="161"/>
      <c r="D87" s="161"/>
      <c r="E87" s="244"/>
      <c r="F87" s="244"/>
      <c r="G87" s="351"/>
      <c r="H87" s="353"/>
      <c r="I87" s="353"/>
      <c r="J87" s="266"/>
      <c r="K87" s="162"/>
    </row>
    <row r="88" spans="1:11" ht="28.5" customHeight="1">
      <c r="A88" s="402"/>
      <c r="B88" s="387" t="s">
        <v>4</v>
      </c>
      <c r="C88" s="161"/>
      <c r="D88" s="161"/>
      <c r="E88" s="244"/>
      <c r="F88" s="244"/>
      <c r="G88" s="351"/>
      <c r="H88" s="353"/>
      <c r="I88" s="353"/>
      <c r="J88" s="266"/>
      <c r="K88" s="162"/>
    </row>
    <row r="89" spans="1:11" ht="28.5" customHeight="1">
      <c r="A89" s="403"/>
      <c r="B89" s="387"/>
      <c r="C89" s="161"/>
      <c r="D89" s="161"/>
      <c r="E89" s="245"/>
      <c r="F89" s="245"/>
      <c r="G89" s="352"/>
      <c r="H89" s="354"/>
      <c r="I89" s="354"/>
      <c r="J89" s="267"/>
      <c r="K89" s="162"/>
    </row>
    <row r="90" spans="1:11" ht="28.5" customHeight="1">
      <c r="A90" s="392" t="s">
        <v>704</v>
      </c>
      <c r="B90" s="395" t="s">
        <v>27</v>
      </c>
      <c r="C90" s="397" t="s">
        <v>677</v>
      </c>
      <c r="D90" s="398"/>
      <c r="E90" s="268"/>
      <c r="F90" s="192">
        <f>IF(E90="NA","NA",_xlfn.IFERROR(E90/E92*100,0))</f>
        <v>0</v>
      </c>
      <c r="G90" s="215">
        <f>_xlfn.IFERROR((F90*H90/100),"NA")</f>
        <v>0</v>
      </c>
      <c r="H90" s="174">
        <v>2.5</v>
      </c>
      <c r="I90" s="173">
        <v>2.5</v>
      </c>
      <c r="J90" s="265" t="s">
        <v>702</v>
      </c>
      <c r="K90" s="162"/>
    </row>
    <row r="91" spans="1:11" ht="28.5" customHeight="1">
      <c r="A91" s="393"/>
      <c r="B91" s="396"/>
      <c r="C91" s="399"/>
      <c r="D91" s="400"/>
      <c r="E91" s="268"/>
      <c r="F91" s="193"/>
      <c r="G91" s="215"/>
      <c r="H91" s="353"/>
      <c r="I91" s="173"/>
      <c r="J91" s="266"/>
      <c r="K91" s="162"/>
    </row>
    <row r="92" spans="1:11" ht="28.5" customHeight="1">
      <c r="A92" s="393"/>
      <c r="B92" s="387" t="s">
        <v>4</v>
      </c>
      <c r="C92" s="388" t="s">
        <v>699</v>
      </c>
      <c r="D92" s="389"/>
      <c r="E92" s="257"/>
      <c r="F92" s="193"/>
      <c r="G92" s="215"/>
      <c r="H92" s="353"/>
      <c r="I92" s="173"/>
      <c r="J92" s="266"/>
      <c r="K92" s="162"/>
    </row>
    <row r="93" spans="1:11" ht="28.5" customHeight="1">
      <c r="A93" s="394"/>
      <c r="B93" s="387"/>
      <c r="C93" s="390"/>
      <c r="D93" s="391"/>
      <c r="E93" s="258"/>
      <c r="F93" s="194"/>
      <c r="G93" s="215"/>
      <c r="H93" s="354"/>
      <c r="I93" s="173"/>
      <c r="J93" s="267"/>
      <c r="K93" s="162"/>
    </row>
    <row r="94" spans="1:11" ht="21" customHeight="1">
      <c r="A94" s="392" t="s">
        <v>705</v>
      </c>
      <c r="B94" s="395" t="s">
        <v>27</v>
      </c>
      <c r="C94" s="397" t="s">
        <v>700</v>
      </c>
      <c r="D94" s="398"/>
      <c r="E94" s="268"/>
      <c r="F94" s="192">
        <f>IF(E94="NA","NA",_xlfn.IFERROR(E94/E96*100,0))</f>
        <v>0</v>
      </c>
      <c r="G94" s="215">
        <f>_xlfn.IFERROR((F94*H94/100),"NA")</f>
        <v>0</v>
      </c>
      <c r="H94" s="174">
        <v>2.5</v>
      </c>
      <c r="I94" s="173">
        <v>2.5</v>
      </c>
      <c r="J94" s="265" t="s">
        <v>702</v>
      </c>
      <c r="K94" s="162"/>
    </row>
    <row r="95" spans="1:11" ht="27.75" customHeight="1">
      <c r="A95" s="393"/>
      <c r="B95" s="396"/>
      <c r="C95" s="399"/>
      <c r="D95" s="400"/>
      <c r="E95" s="268"/>
      <c r="F95" s="193"/>
      <c r="G95" s="215"/>
      <c r="H95" s="353"/>
      <c r="I95" s="173"/>
      <c r="J95" s="266"/>
      <c r="K95" s="162"/>
    </row>
    <row r="96" spans="1:11" ht="20.25" customHeight="1">
      <c r="A96" s="393"/>
      <c r="B96" s="387" t="s">
        <v>4</v>
      </c>
      <c r="C96" s="388" t="s">
        <v>701</v>
      </c>
      <c r="D96" s="389"/>
      <c r="E96" s="257"/>
      <c r="F96" s="193"/>
      <c r="G96" s="215"/>
      <c r="H96" s="353"/>
      <c r="I96" s="173"/>
      <c r="J96" s="266"/>
      <c r="K96" s="162"/>
    </row>
    <row r="97" spans="1:11" ht="38.25" customHeight="1">
      <c r="A97" s="394"/>
      <c r="B97" s="387"/>
      <c r="C97" s="390"/>
      <c r="D97" s="391"/>
      <c r="E97" s="258"/>
      <c r="F97" s="194"/>
      <c r="G97" s="215"/>
      <c r="H97" s="354"/>
      <c r="I97" s="173"/>
      <c r="J97" s="267"/>
      <c r="K97" s="162"/>
    </row>
    <row r="98" spans="1:10" ht="0.75" customHeight="1">
      <c r="A98" s="263" t="s">
        <v>18</v>
      </c>
      <c r="B98" s="263"/>
      <c r="C98" s="263"/>
      <c r="D98" s="263"/>
      <c r="E98" s="263"/>
      <c r="F98" s="263"/>
      <c r="G98" s="14">
        <f>SUM(G10:G97)</f>
        <v>0</v>
      </c>
      <c r="H98" s="6">
        <f>SUM(H10:H97)</f>
        <v>100</v>
      </c>
      <c r="I98" s="6">
        <f>SUM(I10:I97)</f>
        <v>100</v>
      </c>
      <c r="J98" s="23"/>
    </row>
    <row r="99" spans="1:10" ht="17.25" customHeight="1">
      <c r="A99" s="263" t="s">
        <v>18</v>
      </c>
      <c r="B99" s="263"/>
      <c r="C99" s="263"/>
      <c r="D99" s="263"/>
      <c r="E99" s="263"/>
      <c r="F99" s="263"/>
      <c r="G99" s="9">
        <f>D103*E105/E104</f>
        <v>0</v>
      </c>
      <c r="H99" s="14">
        <f>H98</f>
        <v>100</v>
      </c>
      <c r="I99" s="6">
        <f>I98</f>
        <v>100</v>
      </c>
      <c r="J99" s="23"/>
    </row>
    <row r="100" spans="1:10" ht="16.5" customHeight="1">
      <c r="A100" s="260"/>
      <c r="B100" s="260"/>
      <c r="C100" s="260"/>
      <c r="D100" s="260"/>
      <c r="E100" s="260"/>
      <c r="F100" s="260"/>
      <c r="G100" s="260"/>
      <c r="H100" s="260"/>
      <c r="I100" s="260"/>
      <c r="J100" s="24"/>
    </row>
    <row r="101" ht="14.25" customHeight="1"/>
    <row r="102" ht="9.75" customHeight="1"/>
    <row r="103" spans="3:5" ht="0.75" customHeight="1" hidden="1">
      <c r="C103" s="8" t="s">
        <v>71</v>
      </c>
      <c r="D103" s="8">
        <v>100</v>
      </c>
      <c r="E103" s="2"/>
    </row>
    <row r="104" spans="3:5" ht="1.5" customHeight="1" hidden="1">
      <c r="C104" s="21" t="s">
        <v>68</v>
      </c>
      <c r="D104" s="20">
        <f>H98</f>
        <v>100</v>
      </c>
      <c r="E104" s="2">
        <v>100</v>
      </c>
    </row>
    <row r="105" spans="3:5" ht="0.75" customHeight="1" hidden="1">
      <c r="C105" s="21" t="s">
        <v>28</v>
      </c>
      <c r="D105" s="20">
        <f>G98</f>
        <v>0</v>
      </c>
      <c r="E105" s="18">
        <f>D105*E104/D104</f>
        <v>0</v>
      </c>
    </row>
    <row r="106" spans="3:5" ht="5.25" customHeight="1" hidden="1">
      <c r="C106" s="21" t="s">
        <v>29</v>
      </c>
      <c r="D106" s="12">
        <f>D103*E105/E104</f>
        <v>0</v>
      </c>
      <c r="E106" s="3"/>
    </row>
    <row r="107" ht="15" hidden="1"/>
  </sheetData>
  <sheetProtection password="CC5A" sheet="1" objects="1" scenarios="1"/>
  <mergeCells count="280">
    <mergeCell ref="K86:K89"/>
    <mergeCell ref="B88:B89"/>
    <mergeCell ref="A86:A89"/>
    <mergeCell ref="B86:B87"/>
    <mergeCell ref="C86:D89"/>
    <mergeCell ref="E86:E89"/>
    <mergeCell ref="F86:F89"/>
    <mergeCell ref="G86:G89"/>
    <mergeCell ref="H86:H89"/>
    <mergeCell ref="I86:I89"/>
    <mergeCell ref="J86:J89"/>
    <mergeCell ref="K94:K97"/>
    <mergeCell ref="B96:B97"/>
    <mergeCell ref="C96:D97"/>
    <mergeCell ref="E96:E97"/>
    <mergeCell ref="A98:F98"/>
    <mergeCell ref="A99:F99"/>
    <mergeCell ref="A100:I100"/>
    <mergeCell ref="A94:A97"/>
    <mergeCell ref="B94:B95"/>
    <mergeCell ref="C94:D95"/>
    <mergeCell ref="E94:E95"/>
    <mergeCell ref="F94:F97"/>
    <mergeCell ref="G94:G97"/>
    <mergeCell ref="H94:H97"/>
    <mergeCell ref="I94:I97"/>
    <mergeCell ref="J94:J97"/>
    <mergeCell ref="K74:K77"/>
    <mergeCell ref="B76:B77"/>
    <mergeCell ref="C76:D77"/>
    <mergeCell ref="E76:E77"/>
    <mergeCell ref="A78:A81"/>
    <mergeCell ref="B78:B79"/>
    <mergeCell ref="C78:D79"/>
    <mergeCell ref="E78:E79"/>
    <mergeCell ref="F78:F81"/>
    <mergeCell ref="G78:G81"/>
    <mergeCell ref="H78:H81"/>
    <mergeCell ref="I78:I81"/>
    <mergeCell ref="J78:J81"/>
    <mergeCell ref="K78:K81"/>
    <mergeCell ref="B80:B81"/>
    <mergeCell ref="C80:D81"/>
    <mergeCell ref="E80:E81"/>
    <mergeCell ref="A74:A77"/>
    <mergeCell ref="B74:B75"/>
    <mergeCell ref="C74:D75"/>
    <mergeCell ref="E74:E75"/>
    <mergeCell ref="F74:F77"/>
    <mergeCell ref="G74:G77"/>
    <mergeCell ref="H74:H77"/>
    <mergeCell ref="I74:I77"/>
    <mergeCell ref="J74:J77"/>
    <mergeCell ref="J66:J69"/>
    <mergeCell ref="K66:K69"/>
    <mergeCell ref="B68:B69"/>
    <mergeCell ref="A70:A73"/>
    <mergeCell ref="B70:B71"/>
    <mergeCell ref="C70:D71"/>
    <mergeCell ref="E70:E71"/>
    <mergeCell ref="F70:F73"/>
    <mergeCell ref="G70:G73"/>
    <mergeCell ref="H70:H73"/>
    <mergeCell ref="I70:I73"/>
    <mergeCell ref="J70:J73"/>
    <mergeCell ref="K70:K73"/>
    <mergeCell ref="B72:B73"/>
    <mergeCell ref="C72:D73"/>
    <mergeCell ref="E72:E73"/>
    <mergeCell ref="A66:A69"/>
    <mergeCell ref="B66:B67"/>
    <mergeCell ref="C66:D69"/>
    <mergeCell ref="E66:E69"/>
    <mergeCell ref="F66:F69"/>
    <mergeCell ref="G66:G69"/>
    <mergeCell ref="A1:K2"/>
    <mergeCell ref="A3:K4"/>
    <mergeCell ref="A5:K6"/>
    <mergeCell ref="B7:F7"/>
    <mergeCell ref="G7:J7"/>
    <mergeCell ref="B8:C8"/>
    <mergeCell ref="E8:F8"/>
    <mergeCell ref="G8:J8"/>
    <mergeCell ref="B9:D9"/>
    <mergeCell ref="J46:J49"/>
    <mergeCell ref="J50:J53"/>
    <mergeCell ref="J54:J57"/>
    <mergeCell ref="J58:J61"/>
    <mergeCell ref="J62:J65"/>
    <mergeCell ref="J10:J13"/>
    <mergeCell ref="J14:J17"/>
    <mergeCell ref="J18:J21"/>
    <mergeCell ref="J22:J25"/>
    <mergeCell ref="J26:J29"/>
    <mergeCell ref="J30:J33"/>
    <mergeCell ref="J34:J37"/>
    <mergeCell ref="J38:J41"/>
    <mergeCell ref="J42:J45"/>
    <mergeCell ref="H66:H69"/>
    <mergeCell ref="I66:I69"/>
    <mergeCell ref="A58:A61"/>
    <mergeCell ref="B58:B59"/>
    <mergeCell ref="F58:F61"/>
    <mergeCell ref="G58:G61"/>
    <mergeCell ref="I58:I61"/>
    <mergeCell ref="B60:B61"/>
    <mergeCell ref="H58:H61"/>
    <mergeCell ref="C58:D61"/>
    <mergeCell ref="E58:E61"/>
    <mergeCell ref="A62:A65"/>
    <mergeCell ref="B62:B63"/>
    <mergeCell ref="F62:F65"/>
    <mergeCell ref="G62:G65"/>
    <mergeCell ref="I62:I65"/>
    <mergeCell ref="B64:B65"/>
    <mergeCell ref="H62:H65"/>
    <mergeCell ref="C62:D65"/>
    <mergeCell ref="E62:E65"/>
    <mergeCell ref="A54:A57"/>
    <mergeCell ref="B54:B55"/>
    <mergeCell ref="F54:F57"/>
    <mergeCell ref="G54:G57"/>
    <mergeCell ref="I54:I57"/>
    <mergeCell ref="B56:B57"/>
    <mergeCell ref="H54:H57"/>
    <mergeCell ref="C54:D57"/>
    <mergeCell ref="E54:E57"/>
    <mergeCell ref="A50:A53"/>
    <mergeCell ref="B50:B51"/>
    <mergeCell ref="F50:F53"/>
    <mergeCell ref="G50:G53"/>
    <mergeCell ref="I50:I53"/>
    <mergeCell ref="B52:B53"/>
    <mergeCell ref="H50:H53"/>
    <mergeCell ref="C50:D53"/>
    <mergeCell ref="E50:E53"/>
    <mergeCell ref="A46:A49"/>
    <mergeCell ref="B46:B47"/>
    <mergeCell ref="C46:D47"/>
    <mergeCell ref="E46:E47"/>
    <mergeCell ref="F46:F49"/>
    <mergeCell ref="G46:G49"/>
    <mergeCell ref="I46:I49"/>
    <mergeCell ref="B48:B49"/>
    <mergeCell ref="C48:D49"/>
    <mergeCell ref="E48:E49"/>
    <mergeCell ref="H46:H49"/>
    <mergeCell ref="B42:B43"/>
    <mergeCell ref="C42:D43"/>
    <mergeCell ref="E42:E43"/>
    <mergeCell ref="F42:F45"/>
    <mergeCell ref="G42:G45"/>
    <mergeCell ref="I42:I45"/>
    <mergeCell ref="B44:B45"/>
    <mergeCell ref="C44:D45"/>
    <mergeCell ref="E44:E45"/>
    <mergeCell ref="H42:H45"/>
    <mergeCell ref="I34:I37"/>
    <mergeCell ref="B36:B37"/>
    <mergeCell ref="C36:D37"/>
    <mergeCell ref="E36:E37"/>
    <mergeCell ref="A38:A41"/>
    <mergeCell ref="B38:B39"/>
    <mergeCell ref="C38:D39"/>
    <mergeCell ref="E38:E39"/>
    <mergeCell ref="F38:F41"/>
    <mergeCell ref="G38:G41"/>
    <mergeCell ref="I38:I41"/>
    <mergeCell ref="B40:B41"/>
    <mergeCell ref="C40:D41"/>
    <mergeCell ref="E40:E41"/>
    <mergeCell ref="G34:G37"/>
    <mergeCell ref="H38:H41"/>
    <mergeCell ref="A34:A37"/>
    <mergeCell ref="B34:B35"/>
    <mergeCell ref="C34:D35"/>
    <mergeCell ref="E34:E35"/>
    <mergeCell ref="F34:F37"/>
    <mergeCell ref="I30:I33"/>
    <mergeCell ref="B32:B33"/>
    <mergeCell ref="C32:D33"/>
    <mergeCell ref="E32:E33"/>
    <mergeCell ref="A14:A17"/>
    <mergeCell ref="F18:F21"/>
    <mergeCell ref="G18:G21"/>
    <mergeCell ref="I18:I21"/>
    <mergeCell ref="B20:B21"/>
    <mergeCell ref="B14:B15"/>
    <mergeCell ref="F14:F17"/>
    <mergeCell ref="I26:I29"/>
    <mergeCell ref="B28:B29"/>
    <mergeCell ref="C28:D29"/>
    <mergeCell ref="E28:E29"/>
    <mergeCell ref="A26:A29"/>
    <mergeCell ref="B26:B27"/>
    <mergeCell ref="G26:G29"/>
    <mergeCell ref="A18:A21"/>
    <mergeCell ref="A22:A25"/>
    <mergeCell ref="C26:D27"/>
    <mergeCell ref="E26:E27"/>
    <mergeCell ref="F26:F29"/>
    <mergeCell ref="A30:A33"/>
    <mergeCell ref="I10:I13"/>
    <mergeCell ref="I22:I25"/>
    <mergeCell ref="B24:B25"/>
    <mergeCell ref="C24:D25"/>
    <mergeCell ref="E24:E25"/>
    <mergeCell ref="G14:G17"/>
    <mergeCell ref="I14:I17"/>
    <mergeCell ref="B16:B17"/>
    <mergeCell ref="C10:D13"/>
    <mergeCell ref="E10:E13"/>
    <mergeCell ref="C14:D17"/>
    <mergeCell ref="E14:E17"/>
    <mergeCell ref="C18:D21"/>
    <mergeCell ref="E18:E21"/>
    <mergeCell ref="B18:B19"/>
    <mergeCell ref="B12:B13"/>
    <mergeCell ref="B30:B31"/>
    <mergeCell ref="A10:A13"/>
    <mergeCell ref="B10:B11"/>
    <mergeCell ref="F10:F13"/>
    <mergeCell ref="G10:G13"/>
    <mergeCell ref="C30:D31"/>
    <mergeCell ref="E30:E31"/>
    <mergeCell ref="F30:F33"/>
    <mergeCell ref="B22:B23"/>
    <mergeCell ref="C22:D23"/>
    <mergeCell ref="E22:E23"/>
    <mergeCell ref="F22:F25"/>
    <mergeCell ref="G22:G25"/>
    <mergeCell ref="G30:G33"/>
    <mergeCell ref="I82:I85"/>
    <mergeCell ref="J82:J85"/>
    <mergeCell ref="A42:A45"/>
    <mergeCell ref="K46:K49"/>
    <mergeCell ref="K50:K53"/>
    <mergeCell ref="K54:K57"/>
    <mergeCell ref="K58:K61"/>
    <mergeCell ref="K62:K65"/>
    <mergeCell ref="K10:K13"/>
    <mergeCell ref="K14:K17"/>
    <mergeCell ref="K18:K21"/>
    <mergeCell ref="K22:K25"/>
    <mergeCell ref="K26:K29"/>
    <mergeCell ref="K30:K33"/>
    <mergeCell ref="K34:K37"/>
    <mergeCell ref="K38:K41"/>
    <mergeCell ref="K42:K45"/>
    <mergeCell ref="H10:H13"/>
    <mergeCell ref="H14:H17"/>
    <mergeCell ref="H18:H21"/>
    <mergeCell ref="H22:H25"/>
    <mergeCell ref="H26:H29"/>
    <mergeCell ref="H30:H33"/>
    <mergeCell ref="H34:H37"/>
    <mergeCell ref="K82:K85"/>
    <mergeCell ref="B84:B85"/>
    <mergeCell ref="C84:D85"/>
    <mergeCell ref="E84:E85"/>
    <mergeCell ref="A90:A93"/>
    <mergeCell ref="B90:B91"/>
    <mergeCell ref="C90:D91"/>
    <mergeCell ref="E90:E91"/>
    <mergeCell ref="F90:F93"/>
    <mergeCell ref="G90:G93"/>
    <mergeCell ref="H90:H93"/>
    <mergeCell ref="I90:I93"/>
    <mergeCell ref="J90:J93"/>
    <mergeCell ref="K90:K93"/>
    <mergeCell ref="B92:B93"/>
    <mergeCell ref="C92:D93"/>
    <mergeCell ref="E92:E93"/>
    <mergeCell ref="A82:A85"/>
    <mergeCell ref="B82:B83"/>
    <mergeCell ref="C82:D83"/>
    <mergeCell ref="E82:E83"/>
    <mergeCell ref="F82:F85"/>
    <mergeCell ref="G82:G85"/>
    <mergeCell ref="H82:H85"/>
  </mergeCells>
  <printOptions/>
  <pageMargins left="0.7" right="0.7" top="0.75" bottom="0.75" header="0.3" footer="0.3"/>
  <pageSetup orientation="portrait" r:id="rId3"/>
  <legacyDrawing r:id="rId2"/>
</worksheet>
</file>

<file path=xl/worksheets/sheet11.xml><?xml version="1.0" encoding="utf-8"?>
<worksheet xmlns="http://schemas.openxmlformats.org/spreadsheetml/2006/main" xmlns:r="http://schemas.openxmlformats.org/officeDocument/2006/relationships">
  <dimension ref="A2:N21"/>
  <sheetViews>
    <sheetView zoomScale="85" zoomScaleNormal="85" zoomScalePageLayoutView="0" workbookViewId="0" topLeftCell="A1">
      <selection activeCell="C16" sqref="C16"/>
    </sheetView>
  </sheetViews>
  <sheetFormatPr defaultColWidth="11.421875" defaultRowHeight="15"/>
  <cols>
    <col min="1" max="1" width="11.57421875" style="77" customWidth="1"/>
    <col min="2" max="2" width="13.57421875" style="77" customWidth="1"/>
    <col min="3" max="3" width="22.421875" style="77" customWidth="1"/>
    <col min="4" max="4" width="33.140625" style="77" customWidth="1"/>
    <col min="5" max="14" width="9.57421875" style="77" customWidth="1"/>
    <col min="15" max="16384" width="11.421875" style="77" customWidth="1"/>
  </cols>
  <sheetData>
    <row r="1" ht="15.75" thickBot="1"/>
    <row r="2" spans="1:14" ht="16.5" thickBot="1">
      <c r="A2" s="78"/>
      <c r="B2" s="78"/>
      <c r="C2" s="78"/>
      <c r="D2" s="79"/>
      <c r="E2" s="405" t="s">
        <v>428</v>
      </c>
      <c r="F2" s="405"/>
      <c r="G2" s="405"/>
      <c r="H2" s="405"/>
      <c r="I2" s="405"/>
      <c r="J2" s="405"/>
      <c r="K2" s="405"/>
      <c r="L2" s="405"/>
      <c r="M2" s="405"/>
      <c r="N2" s="405"/>
    </row>
    <row r="3" spans="1:14" ht="15.75">
      <c r="A3" s="78"/>
      <c r="B3" s="78"/>
      <c r="C3" s="78"/>
      <c r="D3" s="80"/>
      <c r="E3" s="81">
        <v>1</v>
      </c>
      <c r="F3" s="82">
        <v>2</v>
      </c>
      <c r="G3" s="82">
        <v>3</v>
      </c>
      <c r="H3" s="82">
        <v>4</v>
      </c>
      <c r="I3" s="82">
        <v>5</v>
      </c>
      <c r="J3" s="82">
        <v>6</v>
      </c>
      <c r="K3" s="82">
        <v>7</v>
      </c>
      <c r="L3" s="82">
        <v>8</v>
      </c>
      <c r="M3" s="82">
        <v>9</v>
      </c>
      <c r="N3" s="83">
        <v>10</v>
      </c>
    </row>
    <row r="4" spans="1:14" ht="37.5" customHeight="1" thickBot="1">
      <c r="A4" s="84"/>
      <c r="B4" s="85"/>
      <c r="C4" s="84"/>
      <c r="D4" s="86" t="s">
        <v>429</v>
      </c>
      <c r="E4" s="87">
        <f>'PASO 1'!G41</f>
        <v>0</v>
      </c>
      <c r="F4" s="88">
        <f>'PASO 2 '!G51</f>
        <v>0</v>
      </c>
      <c r="G4" s="88">
        <f>'PASO 3 '!G174</f>
        <v>0</v>
      </c>
      <c r="H4" s="88">
        <f>'PASO 4'!G103</f>
        <v>0</v>
      </c>
      <c r="I4" s="88">
        <f>'PASO 5'!G99</f>
        <v>0</v>
      </c>
      <c r="J4" s="88">
        <f>'PASO 6'!G107</f>
        <v>0</v>
      </c>
      <c r="K4" s="88">
        <f>'PASO 7'!G55</f>
        <v>0</v>
      </c>
      <c r="L4" s="88">
        <f>' PASO 8'!G155</f>
        <v>6</v>
      </c>
      <c r="M4" s="88">
        <f>'PASO 9 '!G103</f>
        <v>0</v>
      </c>
      <c r="N4" s="89">
        <f>'PASO 10.'!G99</f>
        <v>0</v>
      </c>
    </row>
    <row r="5" spans="1:3" ht="15">
      <c r="A5" s="78"/>
      <c r="B5" s="78"/>
      <c r="C5" s="78"/>
    </row>
    <row r="6" spans="1:3" ht="15">
      <c r="A6" s="78"/>
      <c r="B6" s="78"/>
      <c r="C6" s="78"/>
    </row>
    <row r="7" ht="15.75" thickBot="1"/>
    <row r="8" spans="3:10" ht="18.75">
      <c r="C8" s="110" t="s">
        <v>430</v>
      </c>
      <c r="D8" s="407" t="s">
        <v>432</v>
      </c>
      <c r="E8" s="407"/>
      <c r="F8" s="407"/>
      <c r="G8" s="407"/>
      <c r="H8" s="407"/>
      <c r="I8" s="407"/>
      <c r="J8" s="408"/>
    </row>
    <row r="9" spans="3:10" ht="15">
      <c r="C9" s="111" t="s">
        <v>104</v>
      </c>
      <c r="D9" s="409"/>
      <c r="E9" s="409"/>
      <c r="F9" s="409"/>
      <c r="G9" s="409"/>
      <c r="H9" s="409"/>
      <c r="I9" s="409"/>
      <c r="J9" s="410"/>
    </row>
    <row r="10" spans="3:10" ht="15.75" thickBot="1">
      <c r="C10" s="112" t="s">
        <v>431</v>
      </c>
      <c r="D10" s="406"/>
      <c r="E10" s="406"/>
      <c r="F10" s="406"/>
      <c r="G10" s="113" t="s">
        <v>433</v>
      </c>
      <c r="H10" s="90"/>
      <c r="I10" s="90"/>
      <c r="J10" s="67"/>
    </row>
    <row r="11" spans="3:10" ht="15">
      <c r="C11" s="91"/>
      <c r="D11" s="92"/>
      <c r="E11" s="92"/>
      <c r="F11" s="92"/>
      <c r="G11" s="91"/>
      <c r="H11" s="91"/>
      <c r="I11" s="91"/>
      <c r="J11" s="78"/>
    </row>
    <row r="12" spans="4:14" ht="33" customHeight="1" thickBot="1">
      <c r="D12" s="411" t="s">
        <v>563</v>
      </c>
      <c r="E12" s="412"/>
      <c r="F12" s="412"/>
      <c r="G12" s="412"/>
      <c r="H12" s="412"/>
      <c r="I12" s="412"/>
      <c r="J12" s="412"/>
      <c r="K12" s="412"/>
      <c r="L12" s="412"/>
      <c r="M12" s="412"/>
      <c r="N12" s="413"/>
    </row>
    <row r="13" spans="4:14" ht="16.5" thickBot="1">
      <c r="D13" s="93"/>
      <c r="E13" s="94" t="s">
        <v>438</v>
      </c>
      <c r="F13" s="95" t="s">
        <v>439</v>
      </c>
      <c r="G13" s="94" t="s">
        <v>440</v>
      </c>
      <c r="H13" s="95" t="s">
        <v>441</v>
      </c>
      <c r="I13" s="94" t="s">
        <v>442</v>
      </c>
      <c r="J13" s="95" t="s">
        <v>443</v>
      </c>
      <c r="K13" s="94" t="s">
        <v>444</v>
      </c>
      <c r="L13" s="95" t="s">
        <v>445</v>
      </c>
      <c r="M13" s="94" t="s">
        <v>446</v>
      </c>
      <c r="N13" s="96" t="s">
        <v>447</v>
      </c>
    </row>
    <row r="14" spans="1:14" ht="30">
      <c r="A14" s="107" t="s">
        <v>426</v>
      </c>
      <c r="B14" s="68"/>
      <c r="C14" s="104" t="s">
        <v>427</v>
      </c>
      <c r="D14" s="69"/>
      <c r="E14" s="70"/>
      <c r="F14" s="71"/>
      <c r="G14" s="71"/>
      <c r="H14" s="71"/>
      <c r="I14" s="71"/>
      <c r="J14" s="71"/>
      <c r="K14" s="71"/>
      <c r="L14" s="71"/>
      <c r="M14" s="71"/>
      <c r="N14" s="72"/>
    </row>
    <row r="15" spans="1:14" ht="30">
      <c r="A15" s="108" t="s">
        <v>426</v>
      </c>
      <c r="B15" s="73"/>
      <c r="C15" s="105" t="s">
        <v>427</v>
      </c>
      <c r="D15" s="74"/>
      <c r="E15" s="70"/>
      <c r="F15" s="71"/>
      <c r="G15" s="71"/>
      <c r="H15" s="71"/>
      <c r="I15" s="71"/>
      <c r="J15" s="71"/>
      <c r="K15" s="71"/>
      <c r="L15" s="71"/>
      <c r="M15" s="71"/>
      <c r="N15" s="72"/>
    </row>
    <row r="16" spans="1:14" ht="30">
      <c r="A16" s="108" t="s">
        <v>426</v>
      </c>
      <c r="B16" s="73"/>
      <c r="C16" s="105" t="s">
        <v>427</v>
      </c>
      <c r="D16" s="74"/>
      <c r="E16" s="70"/>
      <c r="F16" s="71"/>
      <c r="G16" s="71"/>
      <c r="H16" s="71"/>
      <c r="I16" s="71"/>
      <c r="J16" s="71"/>
      <c r="K16" s="71"/>
      <c r="L16" s="71"/>
      <c r="M16" s="71"/>
      <c r="N16" s="72"/>
    </row>
    <row r="17" spans="1:14" ht="30.75" thickBot="1">
      <c r="A17" s="109" t="s">
        <v>426</v>
      </c>
      <c r="B17" s="75"/>
      <c r="C17" s="106" t="s">
        <v>427</v>
      </c>
      <c r="D17" s="76"/>
      <c r="E17" s="64"/>
      <c r="F17" s="65"/>
      <c r="G17" s="65"/>
      <c r="H17" s="65"/>
      <c r="I17" s="65"/>
      <c r="J17" s="65"/>
      <c r="K17" s="65"/>
      <c r="L17" s="65"/>
      <c r="M17" s="65"/>
      <c r="N17" s="66"/>
    </row>
    <row r="19" spans="4:13" ht="15">
      <c r="D19" s="97" t="s">
        <v>88</v>
      </c>
      <c r="E19" s="98" t="s">
        <v>434</v>
      </c>
      <c r="F19" s="98" t="s">
        <v>435</v>
      </c>
      <c r="G19" s="99"/>
      <c r="H19" s="98" t="s">
        <v>434</v>
      </c>
      <c r="I19" s="100" t="s">
        <v>436</v>
      </c>
      <c r="J19" s="101"/>
      <c r="K19" s="98" t="s">
        <v>434</v>
      </c>
      <c r="L19" s="102">
        <v>-0.6</v>
      </c>
      <c r="M19" s="103"/>
    </row>
    <row r="21" spans="1:14" ht="54" customHeight="1">
      <c r="A21" s="404" t="s">
        <v>437</v>
      </c>
      <c r="B21" s="404"/>
      <c r="C21" s="404"/>
      <c r="D21" s="404"/>
      <c r="E21" s="404"/>
      <c r="F21" s="404"/>
      <c r="G21" s="404"/>
      <c r="H21" s="404"/>
      <c r="I21" s="404"/>
      <c r="J21" s="404"/>
      <c r="K21" s="404"/>
      <c r="L21" s="404"/>
      <c r="M21" s="404"/>
      <c r="N21" s="404"/>
    </row>
  </sheetData>
  <sheetProtection password="CC5A" sheet="1" objects="1" scenarios="1"/>
  <mergeCells count="6">
    <mergeCell ref="A21:N21"/>
    <mergeCell ref="E2:N2"/>
    <mergeCell ref="D10:F10"/>
    <mergeCell ref="D8:J8"/>
    <mergeCell ref="D9:J9"/>
    <mergeCell ref="D12:N12"/>
  </mergeCells>
  <conditionalFormatting sqref="E4">
    <cfRule type="colorScale" priority="208" dxfId="6">
      <colorScale>
        <cfvo type="min" val="0"/>
        <cfvo type="percentile" val="50"/>
        <cfvo type="max"/>
        <color rgb="FFF8696B"/>
        <color rgb="FFFFEB84"/>
        <color rgb="FF63BE7B"/>
      </colorScale>
    </cfRule>
  </conditionalFormatting>
  <conditionalFormatting sqref="F4">
    <cfRule type="cellIs" priority="201" dxfId="394" operator="greaterThan">
      <formula>80</formula>
    </cfRule>
    <cfRule type="cellIs" priority="202" dxfId="395" operator="between">
      <formula>61</formula>
      <formula>79</formula>
    </cfRule>
    <cfRule type="cellIs" priority="203" dxfId="396" operator="lessThan">
      <formula>60</formula>
    </cfRule>
    <cfRule type="cellIs" priority="204" dxfId="397" operator="lessThan">
      <formula>60</formula>
    </cfRule>
    <cfRule type="cellIs" priority="205" dxfId="0" operator="lessThan">
      <formula>40</formula>
    </cfRule>
    <cfRule type="cellIs" priority="206" dxfId="396" operator="lessThan">
      <formula>40</formula>
    </cfRule>
    <cfRule type="cellIs" priority="207" dxfId="3" operator="lessThan">
      <formula>60</formula>
    </cfRule>
  </conditionalFormatting>
  <conditionalFormatting sqref="F4">
    <cfRule type="cellIs" priority="209" dxfId="396" operator="lessThan">
      <formula>60</formula>
    </cfRule>
    <cfRule type="cellIs" priority="209" dxfId="397" operator="lessThan">
      <formula>60</formula>
    </cfRule>
    <cfRule type="cellIs" priority="210" dxfId="0" operator="lessThan">
      <formula>40</formula>
    </cfRule>
    <cfRule type="cellIs" priority="211" dxfId="396" operator="lessThan">
      <formula>40</formula>
    </cfRule>
    <cfRule type="cellIs" priority="212" dxfId="3" operator="lessThan">
      <formula>60</formula>
    </cfRule>
  </conditionalFormatting>
  <conditionalFormatting sqref="G4">
    <cfRule type="cellIs" priority="195" dxfId="396" operator="lessThan">
      <formula>60</formula>
    </cfRule>
    <cfRule type="cellIs" priority="196" dxfId="397" operator="lessThan">
      <formula>60</formula>
    </cfRule>
    <cfRule type="cellIs" priority="197" dxfId="0" operator="lessThan">
      <formula>40</formula>
    </cfRule>
    <cfRule type="cellIs" priority="198" dxfId="396" operator="lessThan">
      <formula>40</formula>
    </cfRule>
    <cfRule type="cellIs" priority="199" dxfId="3" operator="lessThan">
      <formula>60</formula>
    </cfRule>
  </conditionalFormatting>
  <conditionalFormatting sqref="G4">
    <cfRule type="cellIs" priority="188" dxfId="394" operator="greaterThan">
      <formula>80</formula>
    </cfRule>
    <cfRule type="cellIs" priority="189" dxfId="395" operator="between">
      <formula>61</formula>
      <formula>79</formula>
    </cfRule>
    <cfRule type="cellIs" priority="190" dxfId="396" operator="lessThan">
      <formula>60</formula>
    </cfRule>
    <cfRule type="cellIs" priority="191" dxfId="397" operator="lessThan">
      <formula>60</formula>
    </cfRule>
    <cfRule type="cellIs" priority="192" dxfId="0" operator="lessThan">
      <formula>40</formula>
    </cfRule>
    <cfRule type="cellIs" priority="193" dxfId="396" operator="lessThan">
      <formula>40</formula>
    </cfRule>
    <cfRule type="cellIs" priority="194" dxfId="3" operator="lessThan">
      <formula>60</formula>
    </cfRule>
  </conditionalFormatting>
  <conditionalFormatting sqref="H4">
    <cfRule type="colorScale" priority="187" dxfId="6">
      <colorScale>
        <cfvo type="min" val="0"/>
        <cfvo type="percentile" val="50"/>
        <cfvo type="max"/>
        <color rgb="FFF8696B"/>
        <color rgb="FFFFEB84"/>
        <color rgb="FF63BE7B"/>
      </colorScale>
    </cfRule>
  </conditionalFormatting>
  <conditionalFormatting sqref="H4">
    <cfRule type="cellIs" priority="182" dxfId="396" operator="lessThan">
      <formula>60</formula>
    </cfRule>
    <cfRule type="cellIs" priority="183" dxfId="397" operator="lessThan">
      <formula>60</formula>
    </cfRule>
    <cfRule type="cellIs" priority="184" dxfId="0" operator="lessThan">
      <formula>40</formula>
    </cfRule>
    <cfRule type="cellIs" priority="185" dxfId="396" operator="lessThan">
      <formula>40</formula>
    </cfRule>
    <cfRule type="cellIs" priority="186" dxfId="3" operator="lessThan">
      <formula>60</formula>
    </cfRule>
  </conditionalFormatting>
  <conditionalFormatting sqref="H4">
    <cfRule type="cellIs" priority="175" dxfId="394" operator="greaterThan">
      <formula>80</formula>
    </cfRule>
    <cfRule type="cellIs" priority="176" dxfId="395" operator="between">
      <formula>61</formula>
      <formula>79</formula>
    </cfRule>
    <cfRule type="cellIs" priority="177" dxfId="396" operator="lessThan">
      <formula>60</formula>
    </cfRule>
    <cfRule type="cellIs" priority="178" dxfId="397" operator="lessThan">
      <formula>60</formula>
    </cfRule>
    <cfRule type="cellIs" priority="179" dxfId="0" operator="lessThan">
      <formula>40</formula>
    </cfRule>
    <cfRule type="cellIs" priority="180" dxfId="396" operator="lessThan">
      <formula>40</formula>
    </cfRule>
    <cfRule type="cellIs" priority="181" dxfId="3" operator="lessThan">
      <formula>60</formula>
    </cfRule>
  </conditionalFormatting>
  <conditionalFormatting sqref="I4">
    <cfRule type="colorScale" priority="174" dxfId="6">
      <colorScale>
        <cfvo type="min" val="0"/>
        <cfvo type="percentile" val="50"/>
        <cfvo type="max"/>
        <color rgb="FFF8696B"/>
        <color rgb="FFFFEB84"/>
        <color rgb="FF63BE7B"/>
      </colorScale>
    </cfRule>
  </conditionalFormatting>
  <conditionalFormatting sqref="I4">
    <cfRule type="cellIs" priority="169" dxfId="396" operator="lessThan">
      <formula>60</formula>
    </cfRule>
    <cfRule type="cellIs" priority="170" dxfId="397" operator="lessThan">
      <formula>60</formula>
    </cfRule>
    <cfRule type="cellIs" priority="171" dxfId="0" operator="lessThan">
      <formula>40</formula>
    </cfRule>
    <cfRule type="cellIs" priority="172" dxfId="396" operator="lessThan">
      <formula>40</formula>
    </cfRule>
    <cfRule type="cellIs" priority="173" dxfId="3" operator="lessThan">
      <formula>60</formula>
    </cfRule>
  </conditionalFormatting>
  <conditionalFormatting sqref="I4">
    <cfRule type="cellIs" priority="162" dxfId="394" operator="greaterThan">
      <formula>80</formula>
    </cfRule>
    <cfRule type="cellIs" priority="163" dxfId="395" operator="between">
      <formula>61</formula>
      <formula>79</formula>
    </cfRule>
    <cfRule type="cellIs" priority="164" dxfId="396" operator="lessThan">
      <formula>60</formula>
    </cfRule>
    <cfRule type="cellIs" priority="165" dxfId="397" operator="lessThan">
      <formula>60</formula>
    </cfRule>
    <cfRule type="cellIs" priority="166" dxfId="0" operator="lessThan">
      <formula>40</formula>
    </cfRule>
    <cfRule type="cellIs" priority="167" dxfId="396" operator="lessThan">
      <formula>40</formula>
    </cfRule>
    <cfRule type="cellIs" priority="168" dxfId="3" operator="lessThan">
      <formula>60</formula>
    </cfRule>
  </conditionalFormatting>
  <conditionalFormatting sqref="J4">
    <cfRule type="colorScale" priority="161" dxfId="6">
      <colorScale>
        <cfvo type="min" val="0"/>
        <cfvo type="percentile" val="50"/>
        <cfvo type="max"/>
        <color rgb="FFF8696B"/>
        <color rgb="FFFFEB84"/>
        <color rgb="FF63BE7B"/>
      </colorScale>
    </cfRule>
  </conditionalFormatting>
  <conditionalFormatting sqref="J4">
    <cfRule type="cellIs" priority="156" dxfId="396" operator="lessThan">
      <formula>60</formula>
    </cfRule>
    <cfRule type="cellIs" priority="157" dxfId="397" operator="lessThan">
      <formula>60</formula>
    </cfRule>
    <cfRule type="cellIs" priority="158" dxfId="0" operator="lessThan">
      <formula>40</formula>
    </cfRule>
    <cfRule type="cellIs" priority="159" dxfId="396" operator="lessThan">
      <formula>40</formula>
    </cfRule>
    <cfRule type="cellIs" priority="160" dxfId="3" operator="lessThan">
      <formula>60</formula>
    </cfRule>
  </conditionalFormatting>
  <conditionalFormatting sqref="J4">
    <cfRule type="cellIs" priority="149" dxfId="394" operator="greaterThan">
      <formula>80</formula>
    </cfRule>
    <cfRule type="cellIs" priority="150" dxfId="395" operator="between">
      <formula>61</formula>
      <formula>79</formula>
    </cfRule>
    <cfRule type="cellIs" priority="151" dxfId="396" operator="lessThan">
      <formula>60</formula>
    </cfRule>
    <cfRule type="cellIs" priority="152" dxfId="397" operator="lessThan">
      <formula>60</formula>
    </cfRule>
    <cfRule type="cellIs" priority="153" dxfId="0" operator="lessThan">
      <formula>40</formula>
    </cfRule>
    <cfRule type="cellIs" priority="154" dxfId="396" operator="lessThan">
      <formula>40</formula>
    </cfRule>
    <cfRule type="cellIs" priority="155" dxfId="3" operator="lessThan">
      <formula>60</formula>
    </cfRule>
  </conditionalFormatting>
  <conditionalFormatting sqref="K4">
    <cfRule type="colorScale" priority="148" dxfId="6">
      <colorScale>
        <cfvo type="min" val="0"/>
        <cfvo type="percentile" val="50"/>
        <cfvo type="max"/>
        <color rgb="FFF8696B"/>
        <color rgb="FFFFEB84"/>
        <color rgb="FF63BE7B"/>
      </colorScale>
    </cfRule>
  </conditionalFormatting>
  <conditionalFormatting sqref="K4">
    <cfRule type="cellIs" priority="143" dxfId="396" operator="lessThan">
      <formula>60</formula>
    </cfRule>
    <cfRule type="cellIs" priority="144" dxfId="397" operator="lessThan">
      <formula>60</formula>
    </cfRule>
    <cfRule type="cellIs" priority="145" dxfId="0" operator="lessThan">
      <formula>40</formula>
    </cfRule>
    <cfRule type="cellIs" priority="146" dxfId="396" operator="lessThan">
      <formula>40</formula>
    </cfRule>
    <cfRule type="cellIs" priority="147" dxfId="3" operator="lessThan">
      <formula>60</formula>
    </cfRule>
  </conditionalFormatting>
  <conditionalFormatting sqref="K4">
    <cfRule type="cellIs" priority="136" dxfId="394" operator="greaterThan">
      <formula>80</formula>
    </cfRule>
    <cfRule type="cellIs" priority="137" dxfId="395" operator="between">
      <formula>61</formula>
      <formula>79</formula>
    </cfRule>
    <cfRule type="cellIs" priority="138" dxfId="396" operator="lessThan">
      <formula>60</formula>
    </cfRule>
    <cfRule type="cellIs" priority="139" dxfId="397" operator="lessThan">
      <formula>60</formula>
    </cfRule>
    <cfRule type="cellIs" priority="140" dxfId="0" operator="lessThan">
      <formula>40</formula>
    </cfRule>
    <cfRule type="cellIs" priority="141" dxfId="396" operator="lessThan">
      <formula>40</formula>
    </cfRule>
    <cfRule type="cellIs" priority="142" dxfId="3" operator="lessThan">
      <formula>60</formula>
    </cfRule>
  </conditionalFormatting>
  <conditionalFormatting sqref="L4">
    <cfRule type="colorScale" priority="135" dxfId="6">
      <colorScale>
        <cfvo type="min" val="0"/>
        <cfvo type="percentile" val="50"/>
        <cfvo type="max"/>
        <color rgb="FFF8696B"/>
        <color rgb="FFFFEB84"/>
        <color rgb="FF63BE7B"/>
      </colorScale>
    </cfRule>
  </conditionalFormatting>
  <conditionalFormatting sqref="L4">
    <cfRule type="cellIs" priority="130" dxfId="396" operator="lessThan">
      <formula>60</formula>
    </cfRule>
    <cfRule type="cellIs" priority="131" dxfId="397" operator="lessThan">
      <formula>60</formula>
    </cfRule>
    <cfRule type="cellIs" priority="132" dxfId="0" operator="lessThan">
      <formula>40</formula>
    </cfRule>
    <cfRule type="cellIs" priority="133" dxfId="396" operator="lessThan">
      <formula>40</formula>
    </cfRule>
    <cfRule type="cellIs" priority="134" dxfId="3" operator="lessThan">
      <formula>60</formula>
    </cfRule>
  </conditionalFormatting>
  <conditionalFormatting sqref="L4">
    <cfRule type="cellIs" priority="123" dxfId="394" operator="greaterThan">
      <formula>80</formula>
    </cfRule>
    <cfRule type="cellIs" priority="124" dxfId="395" operator="between">
      <formula>61</formula>
      <formula>79</formula>
    </cfRule>
    <cfRule type="cellIs" priority="125" dxfId="396" operator="lessThan">
      <formula>60</formula>
    </cfRule>
    <cfRule type="cellIs" priority="126" dxfId="397" operator="lessThan">
      <formula>60</formula>
    </cfRule>
    <cfRule type="cellIs" priority="127" dxfId="0" operator="lessThan">
      <formula>40</formula>
    </cfRule>
    <cfRule type="cellIs" priority="128" dxfId="396" operator="lessThan">
      <formula>40</formula>
    </cfRule>
    <cfRule type="cellIs" priority="129" dxfId="3" operator="lessThan">
      <formula>60</formula>
    </cfRule>
  </conditionalFormatting>
  <conditionalFormatting sqref="M4">
    <cfRule type="colorScale" priority="122" dxfId="6">
      <colorScale>
        <cfvo type="min" val="0"/>
        <cfvo type="percentile" val="50"/>
        <cfvo type="max"/>
        <color rgb="FFF8696B"/>
        <color rgb="FFFFEB84"/>
        <color rgb="FF63BE7B"/>
      </colorScale>
    </cfRule>
  </conditionalFormatting>
  <conditionalFormatting sqref="M4">
    <cfRule type="cellIs" priority="117" dxfId="396" operator="lessThan">
      <formula>60</formula>
    </cfRule>
    <cfRule type="cellIs" priority="118" dxfId="397" operator="lessThan">
      <formula>60</formula>
    </cfRule>
    <cfRule type="cellIs" priority="119" dxfId="0" operator="lessThan">
      <formula>40</formula>
    </cfRule>
    <cfRule type="cellIs" priority="120" dxfId="396" operator="lessThan">
      <formula>40</formula>
    </cfRule>
    <cfRule type="cellIs" priority="121" dxfId="3" operator="lessThan">
      <formula>60</formula>
    </cfRule>
  </conditionalFormatting>
  <conditionalFormatting sqref="M4">
    <cfRule type="cellIs" priority="110" dxfId="394" operator="greaterThan">
      <formula>80</formula>
    </cfRule>
    <cfRule type="cellIs" priority="111" dxfId="395" operator="between">
      <formula>61</formula>
      <formula>79</formula>
    </cfRule>
    <cfRule type="cellIs" priority="112" dxfId="396" operator="lessThan">
      <formula>60</formula>
    </cfRule>
    <cfRule type="cellIs" priority="113" dxfId="397" operator="lessThan">
      <formula>60</formula>
    </cfRule>
    <cfRule type="cellIs" priority="114" dxfId="0" operator="lessThan">
      <formula>40</formula>
    </cfRule>
    <cfRule type="cellIs" priority="115" dxfId="396" operator="lessThan">
      <formula>40</formula>
    </cfRule>
    <cfRule type="cellIs" priority="116" dxfId="3" operator="lessThan">
      <formula>60</formula>
    </cfRule>
  </conditionalFormatting>
  <conditionalFormatting sqref="N4">
    <cfRule type="colorScale" priority="109" dxfId="6">
      <colorScale>
        <cfvo type="min" val="0"/>
        <cfvo type="percentile" val="50"/>
        <cfvo type="max"/>
        <color rgb="FFF8696B"/>
        <color rgb="FFFFEB84"/>
        <color rgb="FF63BE7B"/>
      </colorScale>
    </cfRule>
  </conditionalFormatting>
  <conditionalFormatting sqref="N4">
    <cfRule type="cellIs" priority="104" dxfId="396" operator="lessThan">
      <formula>60</formula>
    </cfRule>
    <cfRule type="cellIs" priority="105" dxfId="397" operator="lessThan">
      <formula>60</formula>
    </cfRule>
    <cfRule type="cellIs" priority="106" dxfId="0" operator="lessThan">
      <formula>40</formula>
    </cfRule>
    <cfRule type="cellIs" priority="107" dxfId="396" operator="lessThan">
      <formula>40</formula>
    </cfRule>
    <cfRule type="cellIs" priority="108" dxfId="3" operator="lessThan">
      <formula>60</formula>
    </cfRule>
  </conditionalFormatting>
  <conditionalFormatting sqref="N4">
    <cfRule type="cellIs" priority="97" dxfId="394" operator="greaterThan">
      <formula>80</formula>
    </cfRule>
    <cfRule type="cellIs" priority="98" dxfId="395" operator="between">
      <formula>61</formula>
      <formula>79</formula>
    </cfRule>
    <cfRule type="cellIs" priority="99" dxfId="396" operator="lessThan">
      <formula>60</formula>
    </cfRule>
    <cfRule type="cellIs" priority="100" dxfId="397" operator="lessThan">
      <formula>60</formula>
    </cfRule>
    <cfRule type="cellIs" priority="101" dxfId="0" operator="lessThan">
      <formula>40</formula>
    </cfRule>
    <cfRule type="cellIs" priority="102" dxfId="396" operator="lessThan">
      <formula>40</formula>
    </cfRule>
    <cfRule type="cellIs" priority="103" dxfId="3" operator="lessThan">
      <formula>60</formula>
    </cfRule>
  </conditionalFormatting>
  <conditionalFormatting sqref="E4">
    <cfRule type="cellIs" priority="91" dxfId="396" operator="lessThan">
      <formula>60</formula>
    </cfRule>
    <cfRule type="cellIs" priority="92" dxfId="397" operator="lessThan">
      <formula>60</formula>
    </cfRule>
    <cfRule type="cellIs" priority="93" dxfId="0" operator="lessThan">
      <formula>40</formula>
    </cfRule>
    <cfRule type="cellIs" priority="94" dxfId="396" operator="lessThan">
      <formula>40</formula>
    </cfRule>
    <cfRule type="cellIs" priority="95" dxfId="3" operator="lessThan">
      <formula>60</formula>
    </cfRule>
  </conditionalFormatting>
  <conditionalFormatting sqref="E4">
    <cfRule type="cellIs" priority="84" dxfId="394" operator="greaterThan">
      <formula>80</formula>
    </cfRule>
    <cfRule type="cellIs" priority="85" dxfId="395" operator="between">
      <formula>61</formula>
      <formula>79</formula>
    </cfRule>
    <cfRule type="cellIs" priority="86" dxfId="396" operator="lessThan">
      <formula>60</formula>
    </cfRule>
    <cfRule type="cellIs" priority="87" dxfId="397" operator="lessThan">
      <formula>60</formula>
    </cfRule>
    <cfRule type="cellIs" priority="88" dxfId="0" operator="lessThan">
      <formula>40</formula>
    </cfRule>
    <cfRule type="cellIs" priority="89" dxfId="396" operator="lessThan">
      <formula>40</formula>
    </cfRule>
    <cfRule type="cellIs" priority="90" dxfId="3" operator="lessThan">
      <formula>60</formula>
    </cfRule>
  </conditionalFormatting>
  <conditionalFormatting sqref="F4">
    <cfRule type="colorScale" priority="214" dxfId="6">
      <colorScale>
        <cfvo type="min" val="0"/>
        <cfvo type="percentile" val="50"/>
        <cfvo type="max"/>
        <color rgb="FFF8696B"/>
        <color rgb="FFFFEB84"/>
        <color rgb="FF63BE7B"/>
      </colorScale>
    </cfRule>
  </conditionalFormatting>
  <conditionalFormatting sqref="G4">
    <cfRule type="colorScale" priority="215" dxfId="6">
      <colorScale>
        <cfvo type="min" val="0"/>
        <cfvo type="percentile" val="50"/>
        <cfvo type="max"/>
        <color rgb="FFF8696B"/>
        <color rgb="FFFFEB84"/>
        <color rgb="FF63BE7B"/>
      </colorScale>
    </cfRule>
  </conditionalFormatting>
  <conditionalFormatting sqref="E15:N17 F14:N14">
    <cfRule type="colorScale" priority="18" dxfId="6">
      <colorScale>
        <cfvo type="min" val="0"/>
        <cfvo type="percentile" val="50"/>
        <cfvo type="max"/>
        <color rgb="FFF8696B"/>
        <color rgb="FFFFEB84"/>
        <color rgb="FF63BE7B"/>
      </colorScale>
    </cfRule>
  </conditionalFormatting>
  <conditionalFormatting sqref="E15:N17 F14:N14">
    <cfRule type="cellIs" priority="13" dxfId="396" operator="lessThan">
      <formula>60</formula>
    </cfRule>
    <cfRule type="cellIs" priority="14" dxfId="397" operator="lessThan">
      <formula>60</formula>
    </cfRule>
    <cfRule type="cellIs" priority="15" dxfId="0" operator="lessThan">
      <formula>40</formula>
    </cfRule>
    <cfRule type="cellIs" priority="16" dxfId="396" operator="lessThan">
      <formula>40</formula>
    </cfRule>
    <cfRule type="cellIs" priority="17" dxfId="3" operator="lessThan">
      <formula>60</formula>
    </cfRule>
  </conditionalFormatting>
  <conditionalFormatting sqref="E15:N17 F14:N14">
    <cfRule type="cellIs" priority="6" dxfId="394" operator="greaterThan">
      <formula>80</formula>
    </cfRule>
    <cfRule type="cellIs" priority="7" dxfId="395" operator="between">
      <formula>61</formula>
      <formula>79</formula>
    </cfRule>
    <cfRule type="cellIs" priority="8" dxfId="396" operator="lessThan">
      <formula>60</formula>
    </cfRule>
    <cfRule type="cellIs" priority="9" dxfId="397" operator="lessThan">
      <formula>60</formula>
    </cfRule>
    <cfRule type="cellIs" priority="10" dxfId="0" operator="lessThan">
      <formula>40</formula>
    </cfRule>
    <cfRule type="cellIs" priority="11" dxfId="396" operator="lessThan">
      <formula>40</formula>
    </cfRule>
    <cfRule type="cellIs" priority="12" dxfId="3" operator="lessThan">
      <formula>60</formula>
    </cfRule>
  </conditionalFormatting>
  <conditionalFormatting sqref="E14:N17">
    <cfRule type="cellIs" priority="1" dxfId="394" operator="between">
      <formula>80</formula>
      <formula>100</formula>
    </cfRule>
    <cfRule type="cellIs" priority="2" dxfId="1" operator="between">
      <formula>60</formula>
      <formula>79</formula>
    </cfRule>
    <cfRule type="cellIs" priority="3" dxfId="396" operator="lessThan">
      <formula>60</formula>
    </cfRule>
  </conditionalFormatting>
  <printOptions/>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2.xml><?xml version="1.0" encoding="utf-8"?>
<worksheet xmlns="http://schemas.openxmlformats.org/spreadsheetml/2006/main" xmlns:r="http://schemas.openxmlformats.org/officeDocument/2006/relationships">
  <dimension ref="A1:K62"/>
  <sheetViews>
    <sheetView zoomScale="85" zoomScaleNormal="85" zoomScalePageLayoutView="0" workbookViewId="0" topLeftCell="A10">
      <selection activeCell="A14" sqref="A14:A17"/>
    </sheetView>
  </sheetViews>
  <sheetFormatPr defaultColWidth="11.421875" defaultRowHeight="15"/>
  <cols>
    <col min="1" max="1" width="61.7109375" style="0" customWidth="1"/>
    <col min="2" max="2" width="13.7109375" style="0" customWidth="1"/>
    <col min="3" max="3" width="24.8515625" style="0" customWidth="1"/>
    <col min="4" max="4" width="13.57421875" style="0" customWidth="1"/>
    <col min="6" max="6" width="13.00390625" style="0" customWidth="1"/>
    <col min="7" max="7" width="10.7109375" style="0" customWidth="1"/>
    <col min="8" max="8" width="10.7109375" style="0" hidden="1" customWidth="1"/>
    <col min="9" max="9" width="10.7109375" style="0" customWidth="1"/>
    <col min="10" max="10" width="18.421875" style="0" customWidth="1"/>
    <col min="11" max="11" width="61.140625" style="0" customWidth="1"/>
  </cols>
  <sheetData>
    <row r="1" spans="1:11" ht="15">
      <c r="A1" s="278" t="s">
        <v>101</v>
      </c>
      <c r="B1" s="279"/>
      <c r="C1" s="279"/>
      <c r="D1" s="279"/>
      <c r="E1" s="279"/>
      <c r="F1" s="279"/>
      <c r="G1" s="279"/>
      <c r="H1" s="279"/>
      <c r="I1" s="279"/>
      <c r="J1" s="279"/>
      <c r="K1" s="279"/>
    </row>
    <row r="2" spans="1:11" ht="15">
      <c r="A2" s="278"/>
      <c r="B2" s="279"/>
      <c r="C2" s="279"/>
      <c r="D2" s="279"/>
      <c r="E2" s="279"/>
      <c r="F2" s="279"/>
      <c r="G2" s="279"/>
      <c r="H2" s="279"/>
      <c r="I2" s="279"/>
      <c r="J2" s="279"/>
      <c r="K2" s="279"/>
    </row>
    <row r="3" spans="1:11" ht="12" customHeight="1">
      <c r="A3" s="278" t="s">
        <v>19</v>
      </c>
      <c r="B3" s="279"/>
      <c r="C3" s="279"/>
      <c r="D3" s="279"/>
      <c r="E3" s="279"/>
      <c r="F3" s="279"/>
      <c r="G3" s="279"/>
      <c r="H3" s="279"/>
      <c r="I3" s="279"/>
      <c r="J3" s="279"/>
      <c r="K3" s="279"/>
    </row>
    <row r="4" spans="1:11" ht="12" customHeight="1">
      <c r="A4" s="278"/>
      <c r="B4" s="279"/>
      <c r="C4" s="279"/>
      <c r="D4" s="279"/>
      <c r="E4" s="279"/>
      <c r="F4" s="279"/>
      <c r="G4" s="279"/>
      <c r="H4" s="279"/>
      <c r="I4" s="279"/>
      <c r="J4" s="279"/>
      <c r="K4" s="279"/>
    </row>
    <row r="5" spans="1:11" ht="12" customHeight="1">
      <c r="A5" s="271" t="s">
        <v>12</v>
      </c>
      <c r="B5" s="272"/>
      <c r="C5" s="272"/>
      <c r="D5" s="272"/>
      <c r="E5" s="272"/>
      <c r="F5" s="272"/>
      <c r="G5" s="272"/>
      <c r="H5" s="272"/>
      <c r="I5" s="272"/>
      <c r="J5" s="272"/>
      <c r="K5" s="272"/>
    </row>
    <row r="6" spans="1:11" ht="12" customHeight="1">
      <c r="A6" s="273"/>
      <c r="B6" s="274"/>
      <c r="C6" s="274"/>
      <c r="D6" s="274"/>
      <c r="E6" s="274"/>
      <c r="F6" s="274"/>
      <c r="G6" s="274"/>
      <c r="H6" s="274"/>
      <c r="I6" s="274"/>
      <c r="J6" s="274"/>
      <c r="K6" s="274"/>
    </row>
    <row r="7" spans="1:11" ht="24.75" customHeight="1">
      <c r="A7" s="45" t="s">
        <v>103</v>
      </c>
      <c r="B7" s="280">
        <f>'PASO 1'!B7:F7</f>
        <v>0</v>
      </c>
      <c r="C7" s="280"/>
      <c r="D7" s="280"/>
      <c r="E7" s="280"/>
      <c r="F7" s="280"/>
      <c r="G7" s="217" t="s">
        <v>104</v>
      </c>
      <c r="H7" s="217"/>
      <c r="I7" s="217"/>
      <c r="J7" s="217"/>
      <c r="K7" s="46">
        <f>'PASO 1'!K7</f>
        <v>0</v>
      </c>
    </row>
    <row r="8" spans="1:11" ht="24.75" customHeight="1">
      <c r="A8" s="47" t="s">
        <v>102</v>
      </c>
      <c r="B8" s="281">
        <f>'PASO 1'!B8:C8</f>
        <v>0</v>
      </c>
      <c r="C8" s="282"/>
      <c r="D8" s="48" t="s">
        <v>106</v>
      </c>
      <c r="E8" s="280">
        <f>'PASO 1'!E8:F8</f>
        <v>0</v>
      </c>
      <c r="F8" s="280"/>
      <c r="G8" s="217" t="s">
        <v>105</v>
      </c>
      <c r="H8" s="217"/>
      <c r="I8" s="217"/>
      <c r="J8" s="217"/>
      <c r="K8" s="46">
        <f>'PASO 1'!K8</f>
        <v>0</v>
      </c>
    </row>
    <row r="9" spans="1:11" ht="60">
      <c r="A9" s="49" t="s">
        <v>1</v>
      </c>
      <c r="B9" s="286" t="s">
        <v>2</v>
      </c>
      <c r="C9" s="286"/>
      <c r="D9" s="286"/>
      <c r="E9" s="49" t="s">
        <v>7</v>
      </c>
      <c r="F9" s="49" t="s">
        <v>8</v>
      </c>
      <c r="G9" s="51" t="s">
        <v>11</v>
      </c>
      <c r="H9" s="51" t="s">
        <v>31</v>
      </c>
      <c r="I9" s="51" t="s">
        <v>10</v>
      </c>
      <c r="J9" s="51" t="s">
        <v>92</v>
      </c>
      <c r="K9" s="51" t="s">
        <v>87</v>
      </c>
    </row>
    <row r="10" spans="1:11" ht="26.25" customHeight="1">
      <c r="A10" s="232" t="s">
        <v>456</v>
      </c>
      <c r="B10" s="229" t="s">
        <v>27</v>
      </c>
      <c r="C10" s="287" t="s">
        <v>6</v>
      </c>
      <c r="D10" s="287"/>
      <c r="E10" s="203" t="s">
        <v>9</v>
      </c>
      <c r="F10" s="203" t="s">
        <v>9</v>
      </c>
      <c r="G10" s="205"/>
      <c r="H10" s="173">
        <f>IF(G10="NA","NA",10)</f>
        <v>10</v>
      </c>
      <c r="I10" s="227">
        <v>10</v>
      </c>
      <c r="J10" s="143" t="s">
        <v>139</v>
      </c>
      <c r="K10" s="275"/>
    </row>
    <row r="11" spans="1:11" ht="26.25" customHeight="1">
      <c r="A11" s="233"/>
      <c r="B11" s="230"/>
      <c r="C11" s="246"/>
      <c r="D11" s="246"/>
      <c r="E11" s="244"/>
      <c r="F11" s="244"/>
      <c r="G11" s="205"/>
      <c r="H11" s="173"/>
      <c r="I11" s="227"/>
      <c r="J11" s="184"/>
      <c r="K11" s="276"/>
    </row>
    <row r="12" spans="1:11" ht="26.25" customHeight="1">
      <c r="A12" s="233"/>
      <c r="B12" s="231" t="s">
        <v>4</v>
      </c>
      <c r="C12" s="246"/>
      <c r="D12" s="246"/>
      <c r="E12" s="244"/>
      <c r="F12" s="244"/>
      <c r="G12" s="205"/>
      <c r="H12" s="173"/>
      <c r="I12" s="227"/>
      <c r="J12" s="184"/>
      <c r="K12" s="276"/>
    </row>
    <row r="13" spans="1:11" ht="38.25" customHeight="1">
      <c r="A13" s="234"/>
      <c r="B13" s="231"/>
      <c r="C13" s="246"/>
      <c r="D13" s="246"/>
      <c r="E13" s="245"/>
      <c r="F13" s="245"/>
      <c r="G13" s="205"/>
      <c r="H13" s="173"/>
      <c r="I13" s="227"/>
      <c r="J13" s="144"/>
      <c r="K13" s="277"/>
    </row>
    <row r="14" spans="1:11" ht="24" customHeight="1">
      <c r="A14" s="269" t="s">
        <v>457</v>
      </c>
      <c r="B14" s="229" t="s">
        <v>27</v>
      </c>
      <c r="C14" s="238" t="s">
        <v>115</v>
      </c>
      <c r="D14" s="239"/>
      <c r="E14" s="268"/>
      <c r="F14" s="192">
        <f>IF(E14="NA","NA",_xlfn.IFERROR(E14/E16*100,0))</f>
        <v>0</v>
      </c>
      <c r="G14" s="215">
        <f>_xlfn.IFERROR((F14*H14/100),"NA")</f>
        <v>0</v>
      </c>
      <c r="H14" s="173">
        <f>IF(F14="NA","NA",10)</f>
        <v>10</v>
      </c>
      <c r="I14" s="227">
        <v>10</v>
      </c>
      <c r="J14" s="143" t="s">
        <v>109</v>
      </c>
      <c r="K14" s="162"/>
    </row>
    <row r="15" spans="1:11" ht="24" customHeight="1">
      <c r="A15" s="269"/>
      <c r="B15" s="230"/>
      <c r="C15" s="240"/>
      <c r="D15" s="241"/>
      <c r="E15" s="268"/>
      <c r="F15" s="193"/>
      <c r="G15" s="215"/>
      <c r="H15" s="173"/>
      <c r="I15" s="227"/>
      <c r="J15" s="184"/>
      <c r="K15" s="162"/>
    </row>
    <row r="16" spans="1:11" ht="29.25" customHeight="1">
      <c r="A16" s="269"/>
      <c r="B16" s="231" t="s">
        <v>4</v>
      </c>
      <c r="C16" s="261" t="s">
        <v>116</v>
      </c>
      <c r="D16" s="262"/>
      <c r="E16" s="257"/>
      <c r="F16" s="193"/>
      <c r="G16" s="215"/>
      <c r="H16" s="173"/>
      <c r="I16" s="227"/>
      <c r="J16" s="184"/>
      <c r="K16" s="162"/>
    </row>
    <row r="17" spans="1:11" ht="33" customHeight="1">
      <c r="A17" s="269"/>
      <c r="B17" s="231"/>
      <c r="C17" s="242"/>
      <c r="D17" s="243"/>
      <c r="E17" s="258"/>
      <c r="F17" s="194"/>
      <c r="G17" s="215"/>
      <c r="H17" s="173"/>
      <c r="I17" s="227"/>
      <c r="J17" s="144"/>
      <c r="K17" s="162"/>
    </row>
    <row r="18" spans="1:11" s="44" customFormat="1" ht="15" customHeight="1">
      <c r="A18" s="251" t="s">
        <v>743</v>
      </c>
      <c r="B18" s="248" t="s">
        <v>27</v>
      </c>
      <c r="C18" s="238" t="s">
        <v>6</v>
      </c>
      <c r="D18" s="239"/>
      <c r="E18" s="203" t="s">
        <v>9</v>
      </c>
      <c r="F18" s="203" t="s">
        <v>9</v>
      </c>
      <c r="G18" s="205"/>
      <c r="H18" s="141">
        <f>IF(G18="NA","NA",10)</f>
        <v>10</v>
      </c>
      <c r="I18" s="227">
        <v>10</v>
      </c>
      <c r="J18" s="283" t="s">
        <v>117</v>
      </c>
      <c r="K18" s="162"/>
    </row>
    <row r="19" spans="1:11" s="44" customFormat="1" ht="15" customHeight="1">
      <c r="A19" s="252"/>
      <c r="B19" s="249"/>
      <c r="C19" s="240"/>
      <c r="D19" s="241"/>
      <c r="E19" s="244"/>
      <c r="F19" s="244"/>
      <c r="G19" s="205"/>
      <c r="H19" s="174"/>
      <c r="I19" s="227"/>
      <c r="J19" s="284"/>
      <c r="K19" s="162"/>
    </row>
    <row r="20" spans="1:11" s="44" customFormat="1" ht="15" customHeight="1">
      <c r="A20" s="252"/>
      <c r="B20" s="254" t="s">
        <v>4</v>
      </c>
      <c r="C20" s="240"/>
      <c r="D20" s="241"/>
      <c r="E20" s="244"/>
      <c r="F20" s="244"/>
      <c r="G20" s="205"/>
      <c r="H20" s="174"/>
      <c r="I20" s="227"/>
      <c r="J20" s="284"/>
      <c r="K20" s="162"/>
    </row>
    <row r="21" spans="1:11" s="44" customFormat="1" ht="15" customHeight="1">
      <c r="A21" s="253"/>
      <c r="B21" s="254"/>
      <c r="C21" s="242"/>
      <c r="D21" s="243"/>
      <c r="E21" s="245"/>
      <c r="F21" s="245"/>
      <c r="G21" s="205"/>
      <c r="H21" s="142"/>
      <c r="I21" s="227"/>
      <c r="J21" s="285"/>
      <c r="K21" s="162"/>
    </row>
    <row r="22" spans="1:11" s="44" customFormat="1" ht="33" customHeight="1">
      <c r="A22" s="251" t="s">
        <v>458</v>
      </c>
      <c r="B22" s="248" t="s">
        <v>27</v>
      </c>
      <c r="C22" s="246" t="s">
        <v>122</v>
      </c>
      <c r="D22" s="246"/>
      <c r="E22" s="256"/>
      <c r="F22" s="192">
        <f>IF(E22="NA","NA",_xlfn.IFERROR(E22/E24*100,0))</f>
        <v>0</v>
      </c>
      <c r="G22" s="215">
        <f>_xlfn.IFERROR((F22*H22/100),"NA")</f>
        <v>0</v>
      </c>
      <c r="H22" s="173">
        <f>IF(F22="NA","NA",10)</f>
        <v>10</v>
      </c>
      <c r="I22" s="227">
        <v>10</v>
      </c>
      <c r="J22" s="143" t="s">
        <v>124</v>
      </c>
      <c r="K22" s="162"/>
    </row>
    <row r="23" spans="1:11" s="44" customFormat="1" ht="33" customHeight="1">
      <c r="A23" s="252"/>
      <c r="B23" s="249"/>
      <c r="C23" s="255"/>
      <c r="D23" s="255"/>
      <c r="E23" s="256"/>
      <c r="F23" s="193"/>
      <c r="G23" s="215"/>
      <c r="H23" s="173"/>
      <c r="I23" s="227"/>
      <c r="J23" s="184"/>
      <c r="K23" s="162"/>
    </row>
    <row r="24" spans="1:11" s="44" customFormat="1" ht="33" customHeight="1">
      <c r="A24" s="252"/>
      <c r="B24" s="254" t="s">
        <v>4</v>
      </c>
      <c r="C24" s="240" t="s">
        <v>121</v>
      </c>
      <c r="D24" s="241"/>
      <c r="E24" s="257"/>
      <c r="F24" s="193"/>
      <c r="G24" s="215"/>
      <c r="H24" s="173"/>
      <c r="I24" s="227"/>
      <c r="J24" s="184"/>
      <c r="K24" s="162"/>
    </row>
    <row r="25" spans="1:11" s="44" customFormat="1" ht="33" customHeight="1">
      <c r="A25" s="253"/>
      <c r="B25" s="254"/>
      <c r="C25" s="242"/>
      <c r="D25" s="243"/>
      <c r="E25" s="258"/>
      <c r="F25" s="194"/>
      <c r="G25" s="215"/>
      <c r="H25" s="173"/>
      <c r="I25" s="227"/>
      <c r="J25" s="144"/>
      <c r="K25" s="162"/>
    </row>
    <row r="26" spans="1:11" ht="24.75" customHeight="1">
      <c r="A26" s="228" t="s">
        <v>459</v>
      </c>
      <c r="B26" s="229" t="s">
        <v>27</v>
      </c>
      <c r="C26" s="238" t="s">
        <v>74</v>
      </c>
      <c r="D26" s="239"/>
      <c r="E26" s="256"/>
      <c r="F26" s="192">
        <f>IF(E26="NA","NA",_xlfn.IFERROR(E26/E28*100,0))</f>
        <v>0</v>
      </c>
      <c r="G26" s="215">
        <f>_xlfn.IFERROR((F26*H26/100),"NA")</f>
        <v>0</v>
      </c>
      <c r="H26" s="173">
        <f>IF(F26="NA","NA",10)</f>
        <v>10</v>
      </c>
      <c r="I26" s="227">
        <v>10</v>
      </c>
      <c r="J26" s="143" t="s">
        <v>123</v>
      </c>
      <c r="K26" s="162"/>
    </row>
    <row r="27" spans="1:11" ht="24.75" customHeight="1">
      <c r="A27" s="228"/>
      <c r="B27" s="230"/>
      <c r="C27" s="240"/>
      <c r="D27" s="241"/>
      <c r="E27" s="256"/>
      <c r="F27" s="193"/>
      <c r="G27" s="215"/>
      <c r="H27" s="173"/>
      <c r="I27" s="227"/>
      <c r="J27" s="184"/>
      <c r="K27" s="162"/>
    </row>
    <row r="28" spans="1:11" ht="24.75" customHeight="1">
      <c r="A28" s="228"/>
      <c r="B28" s="231" t="s">
        <v>4</v>
      </c>
      <c r="C28" s="261" t="s">
        <v>75</v>
      </c>
      <c r="D28" s="262"/>
      <c r="E28" s="257"/>
      <c r="F28" s="193"/>
      <c r="G28" s="215"/>
      <c r="H28" s="173"/>
      <c r="I28" s="227"/>
      <c r="J28" s="184"/>
      <c r="K28" s="162"/>
    </row>
    <row r="29" spans="1:11" ht="24.75" customHeight="1">
      <c r="A29" s="228"/>
      <c r="B29" s="231"/>
      <c r="C29" s="242"/>
      <c r="D29" s="243"/>
      <c r="E29" s="258"/>
      <c r="F29" s="194"/>
      <c r="G29" s="215"/>
      <c r="H29" s="173"/>
      <c r="I29" s="227"/>
      <c r="J29" s="144"/>
      <c r="K29" s="162"/>
    </row>
    <row r="30" spans="1:11" ht="23.25" customHeight="1">
      <c r="A30" s="270" t="s">
        <v>460</v>
      </c>
      <c r="B30" s="229" t="s">
        <v>27</v>
      </c>
      <c r="C30" s="238" t="s">
        <v>119</v>
      </c>
      <c r="D30" s="239"/>
      <c r="E30" s="256"/>
      <c r="F30" s="192">
        <f>IF(E30="NA","NA",_xlfn.IFERROR(E30/E32*100,0))</f>
        <v>0</v>
      </c>
      <c r="G30" s="215">
        <f>_xlfn.IFERROR((F30*H30/100),"NA")</f>
        <v>0</v>
      </c>
      <c r="H30" s="173">
        <f>IF(F30="NA","NA",10)</f>
        <v>10</v>
      </c>
      <c r="I30" s="227">
        <v>10</v>
      </c>
      <c r="J30" s="265" t="s">
        <v>120</v>
      </c>
      <c r="K30" s="162"/>
    </row>
    <row r="31" spans="1:11" ht="23.25" customHeight="1">
      <c r="A31" s="270"/>
      <c r="B31" s="230"/>
      <c r="C31" s="240"/>
      <c r="D31" s="241"/>
      <c r="E31" s="256"/>
      <c r="F31" s="193"/>
      <c r="G31" s="215"/>
      <c r="H31" s="173"/>
      <c r="I31" s="227"/>
      <c r="J31" s="266"/>
      <c r="K31" s="162"/>
    </row>
    <row r="32" spans="1:11" ht="23.25" customHeight="1">
      <c r="A32" s="270"/>
      <c r="B32" s="231" t="s">
        <v>4</v>
      </c>
      <c r="C32" s="185" t="s">
        <v>118</v>
      </c>
      <c r="D32" s="186"/>
      <c r="E32" s="257"/>
      <c r="F32" s="193"/>
      <c r="G32" s="215"/>
      <c r="H32" s="173"/>
      <c r="I32" s="227"/>
      <c r="J32" s="266"/>
      <c r="K32" s="162"/>
    </row>
    <row r="33" spans="1:11" ht="23.25" customHeight="1">
      <c r="A33" s="270"/>
      <c r="B33" s="231"/>
      <c r="C33" s="149"/>
      <c r="D33" s="150"/>
      <c r="E33" s="258"/>
      <c r="F33" s="194"/>
      <c r="G33" s="215"/>
      <c r="H33" s="173"/>
      <c r="I33" s="227"/>
      <c r="J33" s="267"/>
      <c r="K33" s="162"/>
    </row>
    <row r="34" spans="1:11" ht="15" customHeight="1">
      <c r="A34" s="235" t="s">
        <v>461</v>
      </c>
      <c r="B34" s="248" t="s">
        <v>27</v>
      </c>
      <c r="C34" s="238" t="s">
        <v>6</v>
      </c>
      <c r="D34" s="239"/>
      <c r="E34" s="203" t="s">
        <v>9</v>
      </c>
      <c r="F34" s="203" t="s">
        <v>9</v>
      </c>
      <c r="G34" s="264"/>
      <c r="H34" s="173">
        <f>IF(G34="NA","NA",10)</f>
        <v>10</v>
      </c>
      <c r="I34" s="227">
        <v>10</v>
      </c>
      <c r="J34" s="143" t="s">
        <v>114</v>
      </c>
      <c r="K34" s="162"/>
    </row>
    <row r="35" spans="1:11" ht="15">
      <c r="A35" s="236"/>
      <c r="B35" s="249"/>
      <c r="C35" s="240"/>
      <c r="D35" s="241"/>
      <c r="E35" s="244"/>
      <c r="F35" s="244"/>
      <c r="G35" s="264"/>
      <c r="H35" s="173"/>
      <c r="I35" s="227"/>
      <c r="J35" s="184"/>
      <c r="K35" s="162"/>
    </row>
    <row r="36" spans="1:11" ht="21.75" customHeight="1">
      <c r="A36" s="236"/>
      <c r="B36" s="254" t="s">
        <v>4</v>
      </c>
      <c r="C36" s="240"/>
      <c r="D36" s="241"/>
      <c r="E36" s="244"/>
      <c r="F36" s="244"/>
      <c r="G36" s="264"/>
      <c r="H36" s="173"/>
      <c r="I36" s="227"/>
      <c r="J36" s="184"/>
      <c r="K36" s="162"/>
    </row>
    <row r="37" spans="1:11" ht="27.75" customHeight="1">
      <c r="A37" s="237"/>
      <c r="B37" s="254"/>
      <c r="C37" s="242"/>
      <c r="D37" s="243"/>
      <c r="E37" s="245"/>
      <c r="F37" s="245"/>
      <c r="G37" s="264"/>
      <c r="H37" s="173"/>
      <c r="I37" s="227"/>
      <c r="J37" s="144"/>
      <c r="K37" s="162"/>
    </row>
    <row r="38" spans="1:11" ht="26.25" customHeight="1">
      <c r="A38" s="232" t="s">
        <v>462</v>
      </c>
      <c r="B38" s="229" t="s">
        <v>27</v>
      </c>
      <c r="C38" s="238" t="s">
        <v>126</v>
      </c>
      <c r="D38" s="239"/>
      <c r="E38" s="256"/>
      <c r="F38" s="192">
        <f>IF(E38="NA","NA",_xlfn.IFERROR(E38/E40*100,0))</f>
        <v>0</v>
      </c>
      <c r="G38" s="215">
        <f>_xlfn.IFERROR((F38*H38/100),"NA")</f>
        <v>0</v>
      </c>
      <c r="H38" s="173">
        <f>IF(F38="NA","NA",10)</f>
        <v>10</v>
      </c>
      <c r="I38" s="227">
        <v>10</v>
      </c>
      <c r="J38" s="143" t="s">
        <v>127</v>
      </c>
      <c r="K38" s="162"/>
    </row>
    <row r="39" spans="1:11" ht="26.25" customHeight="1">
      <c r="A39" s="233"/>
      <c r="B39" s="230"/>
      <c r="C39" s="240"/>
      <c r="D39" s="241"/>
      <c r="E39" s="256"/>
      <c r="F39" s="193"/>
      <c r="G39" s="215"/>
      <c r="H39" s="173"/>
      <c r="I39" s="227"/>
      <c r="J39" s="184"/>
      <c r="K39" s="162"/>
    </row>
    <row r="40" spans="1:11" ht="26.25" customHeight="1">
      <c r="A40" s="233"/>
      <c r="B40" s="231" t="s">
        <v>4</v>
      </c>
      <c r="C40" s="261" t="s">
        <v>125</v>
      </c>
      <c r="D40" s="262"/>
      <c r="E40" s="257"/>
      <c r="F40" s="193"/>
      <c r="G40" s="215"/>
      <c r="H40" s="173"/>
      <c r="I40" s="227"/>
      <c r="J40" s="184"/>
      <c r="K40" s="162"/>
    </row>
    <row r="41" spans="1:11" ht="26.25" customHeight="1">
      <c r="A41" s="234"/>
      <c r="B41" s="231"/>
      <c r="C41" s="242"/>
      <c r="D41" s="243"/>
      <c r="E41" s="258"/>
      <c r="F41" s="194"/>
      <c r="G41" s="215"/>
      <c r="H41" s="173"/>
      <c r="I41" s="227"/>
      <c r="J41" s="144"/>
      <c r="K41" s="162"/>
    </row>
    <row r="42" spans="1:11" ht="21.75" customHeight="1">
      <c r="A42" s="232" t="s">
        <v>463</v>
      </c>
      <c r="B42" s="229" t="s">
        <v>27</v>
      </c>
      <c r="C42" s="246" t="s">
        <v>6</v>
      </c>
      <c r="D42" s="246"/>
      <c r="E42" s="203" t="s">
        <v>9</v>
      </c>
      <c r="F42" s="203" t="s">
        <v>9</v>
      </c>
      <c r="G42" s="247"/>
      <c r="H42" s="173">
        <f>IF(G42="NA","NA",10)</f>
        <v>10</v>
      </c>
      <c r="I42" s="227">
        <v>10</v>
      </c>
      <c r="J42" s="265" t="s">
        <v>160</v>
      </c>
      <c r="K42" s="145"/>
    </row>
    <row r="43" spans="1:11" ht="21.75" customHeight="1">
      <c r="A43" s="233"/>
      <c r="B43" s="230"/>
      <c r="C43" s="246"/>
      <c r="D43" s="246"/>
      <c r="E43" s="203"/>
      <c r="F43" s="203"/>
      <c r="G43" s="247"/>
      <c r="H43" s="173"/>
      <c r="I43" s="227"/>
      <c r="J43" s="266"/>
      <c r="K43" s="250"/>
    </row>
    <row r="44" spans="1:11" ht="21.75" customHeight="1">
      <c r="A44" s="233"/>
      <c r="B44" s="231" t="s">
        <v>4</v>
      </c>
      <c r="C44" s="246"/>
      <c r="D44" s="246"/>
      <c r="E44" s="203"/>
      <c r="F44" s="203"/>
      <c r="G44" s="247"/>
      <c r="H44" s="173"/>
      <c r="I44" s="227"/>
      <c r="J44" s="266"/>
      <c r="K44" s="250"/>
    </row>
    <row r="45" spans="1:11" ht="21.75" customHeight="1">
      <c r="A45" s="234"/>
      <c r="B45" s="231"/>
      <c r="C45" s="246"/>
      <c r="D45" s="246"/>
      <c r="E45" s="204"/>
      <c r="F45" s="204"/>
      <c r="G45" s="178"/>
      <c r="H45" s="173"/>
      <c r="I45" s="227"/>
      <c r="J45" s="267"/>
      <c r="K45" s="146"/>
    </row>
    <row r="46" spans="1:11" ht="33" customHeight="1">
      <c r="A46" s="232" t="s">
        <v>520</v>
      </c>
      <c r="B46" s="229" t="s">
        <v>27</v>
      </c>
      <c r="C46" s="246" t="s">
        <v>6</v>
      </c>
      <c r="D46" s="246"/>
      <c r="E46" s="203" t="s">
        <v>9</v>
      </c>
      <c r="F46" s="203" t="s">
        <v>9</v>
      </c>
      <c r="G46" s="247"/>
      <c r="H46" s="173">
        <f>IF(G46="NA","NA",10)</f>
        <v>10</v>
      </c>
      <c r="I46" s="227">
        <v>10</v>
      </c>
      <c r="J46" s="265" t="s">
        <v>128</v>
      </c>
      <c r="K46" s="162"/>
    </row>
    <row r="47" spans="1:11" ht="33" customHeight="1">
      <c r="A47" s="233"/>
      <c r="B47" s="230"/>
      <c r="C47" s="246"/>
      <c r="D47" s="246"/>
      <c r="E47" s="203"/>
      <c r="F47" s="203"/>
      <c r="G47" s="247"/>
      <c r="H47" s="173"/>
      <c r="I47" s="227"/>
      <c r="J47" s="266"/>
      <c r="K47" s="162"/>
    </row>
    <row r="48" spans="1:11" ht="33" customHeight="1">
      <c r="A48" s="233"/>
      <c r="B48" s="231" t="s">
        <v>4</v>
      </c>
      <c r="C48" s="246"/>
      <c r="D48" s="246"/>
      <c r="E48" s="203"/>
      <c r="F48" s="203"/>
      <c r="G48" s="247"/>
      <c r="H48" s="173"/>
      <c r="I48" s="227"/>
      <c r="J48" s="266"/>
      <c r="K48" s="162"/>
    </row>
    <row r="49" spans="1:11" ht="33" customHeight="1">
      <c r="A49" s="234"/>
      <c r="B49" s="231"/>
      <c r="C49" s="246"/>
      <c r="D49" s="246"/>
      <c r="E49" s="204"/>
      <c r="F49" s="204"/>
      <c r="G49" s="178"/>
      <c r="H49" s="173"/>
      <c r="I49" s="227"/>
      <c r="J49" s="267"/>
      <c r="K49" s="162"/>
    </row>
    <row r="50" spans="1:10" ht="21" customHeight="1" hidden="1">
      <c r="A50" s="263" t="s">
        <v>14</v>
      </c>
      <c r="B50" s="263"/>
      <c r="C50" s="263"/>
      <c r="D50" s="263"/>
      <c r="E50" s="263"/>
      <c r="F50" s="263"/>
      <c r="G50" s="5">
        <f>SUM(G10:G49)</f>
        <v>0</v>
      </c>
      <c r="H50" s="6">
        <f>SUM(H10:H49)</f>
        <v>100</v>
      </c>
      <c r="I50" s="6">
        <f>SUM(I10:I49)</f>
        <v>100</v>
      </c>
      <c r="J50" s="23"/>
    </row>
    <row r="51" spans="1:10" ht="18.75">
      <c r="A51" s="226" t="s">
        <v>13</v>
      </c>
      <c r="B51" s="226"/>
      <c r="C51" s="226"/>
      <c r="D51" s="226"/>
      <c r="E51" s="226"/>
      <c r="F51" s="226"/>
      <c r="G51" s="9">
        <f>D55*E57/E56</f>
        <v>0</v>
      </c>
      <c r="H51" s="6">
        <f>H50</f>
        <v>100</v>
      </c>
      <c r="I51" s="6">
        <f>I50</f>
        <v>100</v>
      </c>
      <c r="J51" s="23"/>
    </row>
    <row r="52" spans="1:10" ht="15">
      <c r="A52" s="260"/>
      <c r="B52" s="260"/>
      <c r="C52" s="260"/>
      <c r="D52" s="260"/>
      <c r="E52" s="260"/>
      <c r="F52" s="260"/>
      <c r="G52" s="260"/>
      <c r="H52" s="260"/>
      <c r="I52" s="260"/>
      <c r="J52" s="24"/>
    </row>
    <row r="54" ht="15" hidden="1"/>
    <row r="55" spans="1:5" ht="15.75" hidden="1">
      <c r="A55" s="259"/>
      <c r="B55" s="259"/>
      <c r="C55" s="8" t="s">
        <v>37</v>
      </c>
      <c r="D55" s="8">
        <v>100</v>
      </c>
      <c r="E55" s="2"/>
    </row>
    <row r="56" spans="3:5" ht="15.75" hidden="1">
      <c r="C56" s="21" t="s">
        <v>38</v>
      </c>
      <c r="D56" s="20">
        <f>H50</f>
        <v>100</v>
      </c>
      <c r="E56" s="16">
        <v>100</v>
      </c>
    </row>
    <row r="57" spans="3:5" ht="15.75" hidden="1">
      <c r="C57" s="21" t="s">
        <v>28</v>
      </c>
      <c r="D57" s="20">
        <f>G50</f>
        <v>0</v>
      </c>
      <c r="E57" s="17">
        <f>D57*E56/D56</f>
        <v>0</v>
      </c>
    </row>
    <row r="58" spans="3:5" ht="15.75" hidden="1">
      <c r="C58" s="21" t="s">
        <v>29</v>
      </c>
      <c r="D58" s="12">
        <f>D55*E57/E56</f>
        <v>0</v>
      </c>
      <c r="E58" s="3"/>
    </row>
    <row r="59" ht="15.75" thickBot="1"/>
    <row r="60" spans="1:6" ht="15">
      <c r="A60" s="131" t="s">
        <v>739</v>
      </c>
      <c r="B60" s="134" t="s">
        <v>737</v>
      </c>
      <c r="C60" s="121"/>
      <c r="D60" s="129" t="s">
        <v>740</v>
      </c>
      <c r="E60" s="122"/>
      <c r="F60" s="123"/>
    </row>
    <row r="61" spans="1:6" ht="15">
      <c r="A61" s="132"/>
      <c r="B61" s="135"/>
      <c r="C61" s="118"/>
      <c r="D61" s="24" t="s">
        <v>736</v>
      </c>
      <c r="E61" s="124"/>
      <c r="F61" s="125"/>
    </row>
    <row r="62" spans="1:6" ht="15.75" thickBot="1">
      <c r="A62" s="133"/>
      <c r="B62" s="136"/>
      <c r="C62" s="127"/>
      <c r="D62" s="130" t="s">
        <v>736</v>
      </c>
      <c r="E62" s="126"/>
      <c r="F62" s="128"/>
    </row>
  </sheetData>
  <sheetProtection password="CC5A" sheet="1" objects="1" scenarios="1"/>
  <mergeCells count="135">
    <mergeCell ref="K14:K17"/>
    <mergeCell ref="E40:E41"/>
    <mergeCell ref="I30:I33"/>
    <mergeCell ref="E30:E31"/>
    <mergeCell ref="E32:E33"/>
    <mergeCell ref="A1:K2"/>
    <mergeCell ref="B7:F7"/>
    <mergeCell ref="G7:J7"/>
    <mergeCell ref="B8:C8"/>
    <mergeCell ref="E8:F8"/>
    <mergeCell ref="G8:J8"/>
    <mergeCell ref="A18:A21"/>
    <mergeCell ref="B18:B19"/>
    <mergeCell ref="B20:B21"/>
    <mergeCell ref="F18:F21"/>
    <mergeCell ref="G18:G21"/>
    <mergeCell ref="I18:I21"/>
    <mergeCell ref="J18:J21"/>
    <mergeCell ref="J14:J17"/>
    <mergeCell ref="A3:K4"/>
    <mergeCell ref="B9:D9"/>
    <mergeCell ref="A10:A13"/>
    <mergeCell ref="B10:B11"/>
    <mergeCell ref="C10:D13"/>
    <mergeCell ref="E10:E13"/>
    <mergeCell ref="H38:H41"/>
    <mergeCell ref="H30:H33"/>
    <mergeCell ref="H22:H25"/>
    <mergeCell ref="I22:I25"/>
    <mergeCell ref="J42:J45"/>
    <mergeCell ref="J46:J49"/>
    <mergeCell ref="A5:K6"/>
    <mergeCell ref="I14:I17"/>
    <mergeCell ref="B16:B17"/>
    <mergeCell ref="I26:I29"/>
    <mergeCell ref="I34:I37"/>
    <mergeCell ref="B36:B37"/>
    <mergeCell ref="E16:E17"/>
    <mergeCell ref="G26:G29"/>
    <mergeCell ref="H14:H17"/>
    <mergeCell ref="H26:H29"/>
    <mergeCell ref="H34:H37"/>
    <mergeCell ref="B14:B15"/>
    <mergeCell ref="K10:K13"/>
    <mergeCell ref="K18:K21"/>
    <mergeCell ref="C18:D21"/>
    <mergeCell ref="E18:E21"/>
    <mergeCell ref="B12:B13"/>
    <mergeCell ref="B32:B33"/>
    <mergeCell ref="H10:H13"/>
    <mergeCell ref="J10:J13"/>
    <mergeCell ref="F14:F17"/>
    <mergeCell ref="E14:E15"/>
    <mergeCell ref="E26:E27"/>
    <mergeCell ref="E28:E29"/>
    <mergeCell ref="I10:I13"/>
    <mergeCell ref="A14:A17"/>
    <mergeCell ref="A30:A33"/>
    <mergeCell ref="B30:B31"/>
    <mergeCell ref="F30:F33"/>
    <mergeCell ref="G30:G33"/>
    <mergeCell ref="F10:F13"/>
    <mergeCell ref="G10:G13"/>
    <mergeCell ref="A55:B55"/>
    <mergeCell ref="A52:I52"/>
    <mergeCell ref="C14:D15"/>
    <mergeCell ref="C16:D17"/>
    <mergeCell ref="C30:D31"/>
    <mergeCell ref="C32:D33"/>
    <mergeCell ref="C26:D27"/>
    <mergeCell ref="C28:D29"/>
    <mergeCell ref="A50:F50"/>
    <mergeCell ref="G46:G49"/>
    <mergeCell ref="I46:I49"/>
    <mergeCell ref="B48:B49"/>
    <mergeCell ref="A46:A49"/>
    <mergeCell ref="G38:G41"/>
    <mergeCell ref="I38:I41"/>
    <mergeCell ref="B40:B41"/>
    <mergeCell ref="C38:D39"/>
    <mergeCell ref="C40:D41"/>
    <mergeCell ref="F34:F37"/>
    <mergeCell ref="G34:G37"/>
    <mergeCell ref="H46:H49"/>
    <mergeCell ref="B46:B47"/>
    <mergeCell ref="C46:D49"/>
    <mergeCell ref="A42:A45"/>
    <mergeCell ref="K30:K33"/>
    <mergeCell ref="K26:K29"/>
    <mergeCell ref="K34:K37"/>
    <mergeCell ref="K42:K45"/>
    <mergeCell ref="K38:K41"/>
    <mergeCell ref="K46:K49"/>
    <mergeCell ref="G14:G17"/>
    <mergeCell ref="K22:K25"/>
    <mergeCell ref="A22:A25"/>
    <mergeCell ref="B22:B23"/>
    <mergeCell ref="B24:B25"/>
    <mergeCell ref="C22:D23"/>
    <mergeCell ref="C24:D25"/>
    <mergeCell ref="E22:E23"/>
    <mergeCell ref="E24:E25"/>
    <mergeCell ref="F22:F25"/>
    <mergeCell ref="G22:G25"/>
    <mergeCell ref="H18:H21"/>
    <mergeCell ref="E38:E39"/>
    <mergeCell ref="J22:J25"/>
    <mergeCell ref="J30:J33"/>
    <mergeCell ref="J26:J29"/>
    <mergeCell ref="J34:J37"/>
    <mergeCell ref="J38:J41"/>
    <mergeCell ref="A60:A62"/>
    <mergeCell ref="B60:B62"/>
    <mergeCell ref="A51:F51"/>
    <mergeCell ref="I42:I45"/>
    <mergeCell ref="H42:H45"/>
    <mergeCell ref="A26:A29"/>
    <mergeCell ref="B26:B27"/>
    <mergeCell ref="F26:F29"/>
    <mergeCell ref="E46:E49"/>
    <mergeCell ref="F46:F49"/>
    <mergeCell ref="B42:B43"/>
    <mergeCell ref="F42:F45"/>
    <mergeCell ref="B44:B45"/>
    <mergeCell ref="A38:A41"/>
    <mergeCell ref="B38:B39"/>
    <mergeCell ref="F38:F41"/>
    <mergeCell ref="B28:B29"/>
    <mergeCell ref="A34:A37"/>
    <mergeCell ref="C34:D37"/>
    <mergeCell ref="E34:E37"/>
    <mergeCell ref="C42:D45"/>
    <mergeCell ref="E42:E45"/>
    <mergeCell ref="G42:G45"/>
    <mergeCell ref="B34:B35"/>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K184"/>
  <sheetViews>
    <sheetView zoomScale="85" zoomScaleNormal="85" zoomScalePageLayoutView="0" workbookViewId="0" topLeftCell="A1">
      <selection activeCell="A13" sqref="A13:A16"/>
    </sheetView>
  </sheetViews>
  <sheetFormatPr defaultColWidth="11.421875" defaultRowHeight="15"/>
  <cols>
    <col min="1" max="1" width="61.7109375" style="0" customWidth="1"/>
    <col min="2" max="2" width="13.7109375" style="0" customWidth="1"/>
    <col min="3" max="3" width="24.8515625" style="0" customWidth="1"/>
    <col min="4" max="4" width="13.57421875" style="0" customWidth="1"/>
    <col min="6" max="6" width="13.00390625" style="0" customWidth="1"/>
    <col min="7" max="7" width="15.57421875" style="0" customWidth="1"/>
    <col min="8" max="8" width="11.140625" style="0" hidden="1" customWidth="1"/>
    <col min="9" max="9" width="15.7109375" style="0" customWidth="1"/>
    <col min="10" max="10" width="18.8515625" style="0" customWidth="1"/>
    <col min="11" max="11" width="61.00390625" style="0" customWidth="1"/>
  </cols>
  <sheetData>
    <row r="1" spans="1:11" ht="15">
      <c r="A1" s="278" t="s">
        <v>101</v>
      </c>
      <c r="B1" s="279"/>
      <c r="C1" s="279"/>
      <c r="D1" s="279"/>
      <c r="E1" s="279"/>
      <c r="F1" s="279"/>
      <c r="G1" s="279"/>
      <c r="H1" s="279"/>
      <c r="I1" s="279"/>
      <c r="J1" s="279"/>
      <c r="K1" s="279"/>
    </row>
    <row r="2" spans="1:11" ht="15">
      <c r="A2" s="278"/>
      <c r="B2" s="279"/>
      <c r="C2" s="279"/>
      <c r="D2" s="279"/>
      <c r="E2" s="279"/>
      <c r="F2" s="279"/>
      <c r="G2" s="279"/>
      <c r="H2" s="279"/>
      <c r="I2" s="279"/>
      <c r="J2" s="279"/>
      <c r="K2" s="279"/>
    </row>
    <row r="3" spans="1:11" ht="12" customHeight="1">
      <c r="A3" s="278" t="s">
        <v>19</v>
      </c>
      <c r="B3" s="279"/>
      <c r="C3" s="279"/>
      <c r="D3" s="279"/>
      <c r="E3" s="279"/>
      <c r="F3" s="279"/>
      <c r="G3" s="279"/>
      <c r="H3" s="279"/>
      <c r="I3" s="279"/>
      <c r="J3" s="279"/>
      <c r="K3" s="279"/>
    </row>
    <row r="4" spans="1:11" ht="12" customHeight="1">
      <c r="A4" s="278"/>
      <c r="B4" s="279"/>
      <c r="C4" s="279"/>
      <c r="D4" s="279"/>
      <c r="E4" s="279"/>
      <c r="F4" s="279"/>
      <c r="G4" s="279"/>
      <c r="H4" s="279"/>
      <c r="I4" s="279"/>
      <c r="J4" s="279"/>
      <c r="K4" s="279"/>
    </row>
    <row r="5" spans="1:11" ht="12" customHeight="1">
      <c r="A5" s="271" t="s">
        <v>129</v>
      </c>
      <c r="B5" s="272"/>
      <c r="C5" s="272"/>
      <c r="D5" s="272"/>
      <c r="E5" s="272"/>
      <c r="F5" s="272"/>
      <c r="G5" s="272"/>
      <c r="H5" s="272"/>
      <c r="I5" s="272"/>
      <c r="J5" s="272"/>
      <c r="K5" s="272"/>
    </row>
    <row r="6" spans="1:11" ht="12" customHeight="1">
      <c r="A6" s="273"/>
      <c r="B6" s="274"/>
      <c r="C6" s="274"/>
      <c r="D6" s="274"/>
      <c r="E6" s="274"/>
      <c r="F6" s="274"/>
      <c r="G6" s="274"/>
      <c r="H6" s="274"/>
      <c r="I6" s="274"/>
      <c r="J6" s="274"/>
      <c r="K6" s="274"/>
    </row>
    <row r="7" spans="1:11" ht="24.75" customHeight="1">
      <c r="A7" s="45" t="s">
        <v>103</v>
      </c>
      <c r="B7" s="280">
        <f>'PASO 1'!B7:F7</f>
        <v>0</v>
      </c>
      <c r="C7" s="280"/>
      <c r="D7" s="280"/>
      <c r="E7" s="280"/>
      <c r="F7" s="280"/>
      <c r="G7" s="217" t="s">
        <v>104</v>
      </c>
      <c r="H7" s="217"/>
      <c r="I7" s="217"/>
      <c r="J7" s="217"/>
      <c r="K7" s="46">
        <f>'PASO 1'!K7</f>
        <v>0</v>
      </c>
    </row>
    <row r="8" spans="1:11" ht="24.75" customHeight="1">
      <c r="A8" s="47" t="s">
        <v>102</v>
      </c>
      <c r="B8" s="315">
        <f>'PASO 1'!B8:C8</f>
        <v>0</v>
      </c>
      <c r="C8" s="316"/>
      <c r="D8" s="48" t="s">
        <v>106</v>
      </c>
      <c r="E8" s="280">
        <f>'PASO 1'!E8:F8</f>
        <v>0</v>
      </c>
      <c r="F8" s="280"/>
      <c r="G8" s="217" t="s">
        <v>105</v>
      </c>
      <c r="H8" s="217"/>
      <c r="I8" s="217"/>
      <c r="J8" s="217"/>
      <c r="K8" s="46">
        <f>'PASO 1'!K8</f>
        <v>0</v>
      </c>
    </row>
    <row r="9" spans="1:11" ht="19.5" customHeight="1">
      <c r="A9" s="331" t="s">
        <v>137</v>
      </c>
      <c r="B9" s="334"/>
      <c r="C9" s="337" t="s">
        <v>681</v>
      </c>
      <c r="D9" s="338"/>
      <c r="E9" s="338"/>
      <c r="F9" s="338"/>
      <c r="G9" s="338"/>
      <c r="H9" s="338"/>
      <c r="I9" s="338"/>
      <c r="J9" s="338"/>
      <c r="K9" s="339"/>
    </row>
    <row r="10" spans="1:11" ht="30" customHeight="1">
      <c r="A10" s="332"/>
      <c r="B10" s="335"/>
      <c r="C10" s="337" t="s">
        <v>738</v>
      </c>
      <c r="D10" s="338"/>
      <c r="E10" s="338"/>
      <c r="F10" s="338"/>
      <c r="G10" s="338"/>
      <c r="H10" s="338"/>
      <c r="I10" s="338"/>
      <c r="J10" s="338"/>
      <c r="K10" s="339"/>
    </row>
    <row r="11" spans="1:11" ht="22.5" customHeight="1">
      <c r="A11" s="333"/>
      <c r="B11" s="336"/>
      <c r="C11" s="337" t="s">
        <v>744</v>
      </c>
      <c r="D11" s="338"/>
      <c r="E11" s="338"/>
      <c r="F11" s="338"/>
      <c r="G11" s="338"/>
      <c r="H11" s="338"/>
      <c r="I11" s="338"/>
      <c r="J11" s="338"/>
      <c r="K11" s="339"/>
    </row>
    <row r="12" spans="1:11" ht="45">
      <c r="A12" s="50" t="s">
        <v>1</v>
      </c>
      <c r="B12" s="286" t="s">
        <v>2</v>
      </c>
      <c r="C12" s="286"/>
      <c r="D12" s="286"/>
      <c r="E12" s="50" t="s">
        <v>7</v>
      </c>
      <c r="F12" s="50" t="s">
        <v>8</v>
      </c>
      <c r="G12" s="51" t="s">
        <v>11</v>
      </c>
      <c r="H12" s="51" t="s">
        <v>31</v>
      </c>
      <c r="I12" s="51" t="s">
        <v>10</v>
      </c>
      <c r="J12" s="51" t="s">
        <v>92</v>
      </c>
      <c r="K12" s="51" t="s">
        <v>87</v>
      </c>
    </row>
    <row r="13" spans="1:11" ht="19.5" customHeight="1">
      <c r="A13" s="235" t="s">
        <v>182</v>
      </c>
      <c r="B13" s="328" t="s">
        <v>27</v>
      </c>
      <c r="C13" s="246" t="s">
        <v>6</v>
      </c>
      <c r="D13" s="246"/>
      <c r="E13" s="203" t="s">
        <v>9</v>
      </c>
      <c r="F13" s="203" t="s">
        <v>9</v>
      </c>
      <c r="G13" s="247"/>
      <c r="H13" s="227" t="str">
        <f>IF(G13="","NA",3)</f>
        <v>NA</v>
      </c>
      <c r="I13" s="227">
        <v>3</v>
      </c>
      <c r="J13" s="319" t="s">
        <v>145</v>
      </c>
      <c r="K13" s="340"/>
    </row>
    <row r="14" spans="1:11" ht="19.5" customHeight="1">
      <c r="A14" s="236"/>
      <c r="B14" s="329"/>
      <c r="C14" s="246"/>
      <c r="D14" s="246"/>
      <c r="E14" s="203"/>
      <c r="F14" s="203"/>
      <c r="G14" s="247"/>
      <c r="H14" s="227"/>
      <c r="I14" s="227"/>
      <c r="J14" s="320"/>
      <c r="K14" s="341"/>
    </row>
    <row r="15" spans="1:11" ht="19.5" customHeight="1">
      <c r="A15" s="236"/>
      <c r="B15" s="329" t="s">
        <v>4</v>
      </c>
      <c r="C15" s="246"/>
      <c r="D15" s="246"/>
      <c r="E15" s="203"/>
      <c r="F15" s="203"/>
      <c r="G15" s="247"/>
      <c r="H15" s="227"/>
      <c r="I15" s="227"/>
      <c r="J15" s="320"/>
      <c r="K15" s="341"/>
    </row>
    <row r="16" spans="1:11" ht="19.5" customHeight="1">
      <c r="A16" s="237"/>
      <c r="B16" s="329"/>
      <c r="C16" s="246"/>
      <c r="D16" s="246"/>
      <c r="E16" s="204"/>
      <c r="F16" s="204"/>
      <c r="G16" s="178"/>
      <c r="H16" s="227"/>
      <c r="I16" s="227"/>
      <c r="J16" s="321"/>
      <c r="K16" s="342"/>
    </row>
    <row r="17" spans="1:11" ht="30.75" customHeight="1">
      <c r="A17" s="251" t="s">
        <v>154</v>
      </c>
      <c r="B17" s="229" t="s">
        <v>27</v>
      </c>
      <c r="C17" s="238" t="s">
        <v>144</v>
      </c>
      <c r="D17" s="239"/>
      <c r="E17" s="268"/>
      <c r="F17" s="192">
        <f>IF(E17="NA","NA",_xlfn.IFERROR(E17/E19*100,0))</f>
        <v>0</v>
      </c>
      <c r="G17" s="215">
        <f>_xlfn.IFERROR((F17*H17/100),"NA")</f>
        <v>0</v>
      </c>
      <c r="H17" s="173">
        <f>IF(F17="","NA",2.33)</f>
        <v>2.33</v>
      </c>
      <c r="I17" s="173">
        <v>1.165</v>
      </c>
      <c r="J17" s="265" t="s">
        <v>132</v>
      </c>
      <c r="K17" s="162"/>
    </row>
    <row r="18" spans="1:11" ht="31.5" customHeight="1">
      <c r="A18" s="252"/>
      <c r="B18" s="230"/>
      <c r="C18" s="306"/>
      <c r="D18" s="307"/>
      <c r="E18" s="268"/>
      <c r="F18" s="193"/>
      <c r="G18" s="215"/>
      <c r="H18" s="173"/>
      <c r="I18" s="173"/>
      <c r="J18" s="266"/>
      <c r="K18" s="162"/>
    </row>
    <row r="19" spans="1:11" ht="32.25" customHeight="1">
      <c r="A19" s="252"/>
      <c r="B19" s="231" t="s">
        <v>4</v>
      </c>
      <c r="C19" s="330" t="s">
        <v>143</v>
      </c>
      <c r="D19" s="262"/>
      <c r="E19" s="299"/>
      <c r="F19" s="193"/>
      <c r="G19" s="215"/>
      <c r="H19" s="173"/>
      <c r="I19" s="173"/>
      <c r="J19" s="266"/>
      <c r="K19" s="162"/>
    </row>
    <row r="20" spans="1:11" ht="32.25" customHeight="1">
      <c r="A20" s="252"/>
      <c r="B20" s="231"/>
      <c r="C20" s="242"/>
      <c r="D20" s="243"/>
      <c r="E20" s="299"/>
      <c r="F20" s="194"/>
      <c r="G20" s="215"/>
      <c r="H20" s="173"/>
      <c r="I20" s="173"/>
      <c r="J20" s="267"/>
      <c r="K20" s="162"/>
    </row>
    <row r="21" spans="1:11" ht="30" customHeight="1">
      <c r="A21" s="252"/>
      <c r="B21" s="229" t="s">
        <v>27</v>
      </c>
      <c r="C21" s="238" t="s">
        <v>184</v>
      </c>
      <c r="D21" s="239"/>
      <c r="E21" s="268"/>
      <c r="F21" s="192">
        <f>IF(E21="NA","NA",_xlfn.IFERROR(E21/E23*100,0))</f>
        <v>0</v>
      </c>
      <c r="G21" s="215">
        <f>_xlfn.IFERROR((F21*H21/100),"NA")</f>
        <v>0</v>
      </c>
      <c r="H21" s="173">
        <f>IF(F21="NA","NA",2.33)</f>
        <v>2.33</v>
      </c>
      <c r="I21" s="173">
        <v>1.165</v>
      </c>
      <c r="J21" s="265" t="s">
        <v>133</v>
      </c>
      <c r="K21" s="162"/>
    </row>
    <row r="22" spans="1:11" ht="30" customHeight="1">
      <c r="A22" s="252"/>
      <c r="B22" s="230"/>
      <c r="C22" s="306"/>
      <c r="D22" s="307"/>
      <c r="E22" s="268"/>
      <c r="F22" s="193"/>
      <c r="G22" s="215"/>
      <c r="H22" s="173"/>
      <c r="I22" s="173"/>
      <c r="J22" s="266"/>
      <c r="K22" s="162"/>
    </row>
    <row r="23" spans="1:11" ht="27" customHeight="1">
      <c r="A23" s="252"/>
      <c r="B23" s="231" t="s">
        <v>4</v>
      </c>
      <c r="C23" s="261" t="s">
        <v>131</v>
      </c>
      <c r="D23" s="262"/>
      <c r="E23" s="299"/>
      <c r="F23" s="193"/>
      <c r="G23" s="215"/>
      <c r="H23" s="173"/>
      <c r="I23" s="173"/>
      <c r="J23" s="266"/>
      <c r="K23" s="162"/>
    </row>
    <row r="24" spans="1:11" ht="27" customHeight="1">
      <c r="A24" s="253"/>
      <c r="B24" s="231"/>
      <c r="C24" s="242"/>
      <c r="D24" s="243"/>
      <c r="E24" s="299"/>
      <c r="F24" s="194"/>
      <c r="G24" s="215"/>
      <c r="H24" s="173"/>
      <c r="I24" s="173"/>
      <c r="J24" s="267"/>
      <c r="K24" s="162"/>
    </row>
    <row r="25" spans="1:11" ht="15">
      <c r="A25" s="232" t="s">
        <v>571</v>
      </c>
      <c r="B25" s="229" t="s">
        <v>27</v>
      </c>
      <c r="C25" s="291" t="s">
        <v>45</v>
      </c>
      <c r="D25" s="292"/>
      <c r="E25" s="268"/>
      <c r="F25" s="192">
        <f>IF(E25="NA","NA",_xlfn.IFERROR(E25/E27*100,0))</f>
        <v>0</v>
      </c>
      <c r="G25" s="215">
        <f>_xlfn.IFERROR((F25*H25/100),"NA")</f>
        <v>0</v>
      </c>
      <c r="H25" s="173">
        <f>IF(F25="NA","NA",5)</f>
        <v>5</v>
      </c>
      <c r="I25" s="173">
        <v>2.33</v>
      </c>
      <c r="J25" s="265" t="s">
        <v>570</v>
      </c>
      <c r="K25" s="162"/>
    </row>
    <row r="26" spans="1:11" ht="15">
      <c r="A26" s="233"/>
      <c r="B26" s="230"/>
      <c r="C26" s="293"/>
      <c r="D26" s="294"/>
      <c r="E26" s="268"/>
      <c r="F26" s="193"/>
      <c r="G26" s="215"/>
      <c r="H26" s="173"/>
      <c r="I26" s="173"/>
      <c r="J26" s="266"/>
      <c r="K26" s="162"/>
    </row>
    <row r="27" spans="1:11" ht="15">
      <c r="A27" s="233"/>
      <c r="B27" s="231" t="s">
        <v>4</v>
      </c>
      <c r="C27" s="295" t="s">
        <v>46</v>
      </c>
      <c r="D27" s="296"/>
      <c r="E27" s="299"/>
      <c r="F27" s="193"/>
      <c r="G27" s="215"/>
      <c r="H27" s="173"/>
      <c r="I27" s="173"/>
      <c r="J27" s="266"/>
      <c r="K27" s="162"/>
    </row>
    <row r="28" spans="1:11" ht="15">
      <c r="A28" s="234"/>
      <c r="B28" s="231"/>
      <c r="C28" s="297"/>
      <c r="D28" s="298"/>
      <c r="E28" s="299"/>
      <c r="F28" s="194"/>
      <c r="G28" s="215"/>
      <c r="H28" s="173"/>
      <c r="I28" s="173"/>
      <c r="J28" s="267"/>
      <c r="K28" s="162"/>
    </row>
    <row r="29" spans="1:11" ht="15" customHeight="1">
      <c r="A29" s="235" t="s">
        <v>572</v>
      </c>
      <c r="B29" s="328" t="s">
        <v>27</v>
      </c>
      <c r="C29" s="246" t="s">
        <v>6</v>
      </c>
      <c r="D29" s="246"/>
      <c r="E29" s="203" t="s">
        <v>9</v>
      </c>
      <c r="F29" s="203" t="s">
        <v>9</v>
      </c>
      <c r="G29" s="247"/>
      <c r="H29" s="227" t="str">
        <f>IF(G29="","NA",5)</f>
        <v>NA</v>
      </c>
      <c r="I29" s="227">
        <v>5</v>
      </c>
      <c r="J29" s="319" t="s">
        <v>145</v>
      </c>
      <c r="K29" s="318"/>
    </row>
    <row r="30" spans="1:11" ht="15">
      <c r="A30" s="236"/>
      <c r="B30" s="329"/>
      <c r="C30" s="246"/>
      <c r="D30" s="246"/>
      <c r="E30" s="203"/>
      <c r="F30" s="203"/>
      <c r="G30" s="247"/>
      <c r="H30" s="227"/>
      <c r="I30" s="227"/>
      <c r="J30" s="320"/>
      <c r="K30" s="318"/>
    </row>
    <row r="31" spans="1:11" ht="15" customHeight="1">
      <c r="A31" s="236"/>
      <c r="B31" s="329" t="s">
        <v>4</v>
      </c>
      <c r="C31" s="246"/>
      <c r="D31" s="246"/>
      <c r="E31" s="203"/>
      <c r="F31" s="203"/>
      <c r="G31" s="247"/>
      <c r="H31" s="227"/>
      <c r="I31" s="227"/>
      <c r="J31" s="320"/>
      <c r="K31" s="318"/>
    </row>
    <row r="32" spans="1:11" ht="15">
      <c r="A32" s="237"/>
      <c r="B32" s="329"/>
      <c r="C32" s="246"/>
      <c r="D32" s="246"/>
      <c r="E32" s="204"/>
      <c r="F32" s="204"/>
      <c r="G32" s="178"/>
      <c r="H32" s="227"/>
      <c r="I32" s="227"/>
      <c r="J32" s="321"/>
      <c r="K32" s="318"/>
    </row>
    <row r="33" spans="1:11" ht="18" customHeight="1">
      <c r="A33" s="235" t="s">
        <v>573</v>
      </c>
      <c r="B33" s="328" t="s">
        <v>27</v>
      </c>
      <c r="C33" s="308" t="s">
        <v>138</v>
      </c>
      <c r="D33" s="309"/>
      <c r="E33" s="268"/>
      <c r="F33" s="192">
        <f>IF(E33="NA","NA",_xlfn.IFERROR(E33/E35*100,0))</f>
        <v>0</v>
      </c>
      <c r="G33" s="215">
        <f>_xlfn.IFERROR((F33*H33/100),"NA")</f>
        <v>0</v>
      </c>
      <c r="H33" s="227">
        <f>IF(F33="NA","NA",2.33)</f>
        <v>2.33</v>
      </c>
      <c r="I33" s="173">
        <v>2.33</v>
      </c>
      <c r="J33" s="319" t="s">
        <v>185</v>
      </c>
      <c r="K33" s="317" t="s">
        <v>186</v>
      </c>
    </row>
    <row r="34" spans="1:11" ht="15">
      <c r="A34" s="236"/>
      <c r="B34" s="329"/>
      <c r="C34" s="310"/>
      <c r="D34" s="311"/>
      <c r="E34" s="268"/>
      <c r="F34" s="193"/>
      <c r="G34" s="215"/>
      <c r="H34" s="227"/>
      <c r="I34" s="173"/>
      <c r="J34" s="320"/>
      <c r="K34" s="318"/>
    </row>
    <row r="35" spans="1:11" ht="15">
      <c r="A35" s="236"/>
      <c r="B35" s="329" t="s">
        <v>4</v>
      </c>
      <c r="C35" s="261" t="s">
        <v>130</v>
      </c>
      <c r="D35" s="262"/>
      <c r="E35" s="299"/>
      <c r="F35" s="193"/>
      <c r="G35" s="215"/>
      <c r="H35" s="227"/>
      <c r="I35" s="173"/>
      <c r="J35" s="320"/>
      <c r="K35" s="318"/>
    </row>
    <row r="36" spans="1:11" ht="30.75" customHeight="1">
      <c r="A36" s="237"/>
      <c r="B36" s="329"/>
      <c r="C36" s="242"/>
      <c r="D36" s="243"/>
      <c r="E36" s="299"/>
      <c r="F36" s="194"/>
      <c r="G36" s="215"/>
      <c r="H36" s="227"/>
      <c r="I36" s="173"/>
      <c r="J36" s="321"/>
      <c r="K36" s="318"/>
    </row>
    <row r="37" spans="1:11" ht="27" customHeight="1">
      <c r="A37" s="228" t="s">
        <v>574</v>
      </c>
      <c r="B37" s="229" t="s">
        <v>27</v>
      </c>
      <c r="C37" s="246" t="s">
        <v>6</v>
      </c>
      <c r="D37" s="246"/>
      <c r="E37" s="203" t="s">
        <v>9</v>
      </c>
      <c r="F37" s="203" t="s">
        <v>9</v>
      </c>
      <c r="G37" s="247"/>
      <c r="H37" s="173" t="str">
        <f>IF(G37="","NA",3)</f>
        <v>NA</v>
      </c>
      <c r="I37" s="173">
        <v>3</v>
      </c>
      <c r="J37" s="265" t="s">
        <v>398</v>
      </c>
      <c r="K37" s="162"/>
    </row>
    <row r="38" spans="1:11" ht="27" customHeight="1">
      <c r="A38" s="228"/>
      <c r="B38" s="230"/>
      <c r="C38" s="246"/>
      <c r="D38" s="246"/>
      <c r="E38" s="203"/>
      <c r="F38" s="203"/>
      <c r="G38" s="247"/>
      <c r="H38" s="173"/>
      <c r="I38" s="173"/>
      <c r="J38" s="266"/>
      <c r="K38" s="162"/>
    </row>
    <row r="39" spans="1:11" ht="27" customHeight="1">
      <c r="A39" s="228"/>
      <c r="B39" s="231" t="s">
        <v>4</v>
      </c>
      <c r="C39" s="246"/>
      <c r="D39" s="246"/>
      <c r="E39" s="203"/>
      <c r="F39" s="203"/>
      <c r="G39" s="247"/>
      <c r="H39" s="173"/>
      <c r="I39" s="173"/>
      <c r="J39" s="266"/>
      <c r="K39" s="162"/>
    </row>
    <row r="40" spans="1:11" ht="27" customHeight="1">
      <c r="A40" s="228"/>
      <c r="B40" s="231"/>
      <c r="C40" s="246"/>
      <c r="D40" s="246"/>
      <c r="E40" s="204"/>
      <c r="F40" s="204"/>
      <c r="G40" s="178"/>
      <c r="H40" s="173"/>
      <c r="I40" s="173"/>
      <c r="J40" s="267"/>
      <c r="K40" s="162"/>
    </row>
    <row r="41" spans="1:11" ht="33.75" customHeight="1">
      <c r="A41" s="228" t="s">
        <v>575</v>
      </c>
      <c r="B41" s="229" t="s">
        <v>27</v>
      </c>
      <c r="C41" s="246" t="s">
        <v>6</v>
      </c>
      <c r="D41" s="246"/>
      <c r="E41" s="203" t="s">
        <v>9</v>
      </c>
      <c r="F41" s="203" t="s">
        <v>9</v>
      </c>
      <c r="G41" s="247"/>
      <c r="H41" s="173" t="str">
        <f>IF(G41="","NA",3)</f>
        <v>NA</v>
      </c>
      <c r="I41" s="173">
        <v>3</v>
      </c>
      <c r="J41" s="143" t="s">
        <v>136</v>
      </c>
      <c r="K41" s="162"/>
    </row>
    <row r="42" spans="1:11" ht="33.75" customHeight="1">
      <c r="A42" s="228"/>
      <c r="B42" s="230"/>
      <c r="C42" s="246"/>
      <c r="D42" s="246"/>
      <c r="E42" s="203"/>
      <c r="F42" s="203"/>
      <c r="G42" s="247"/>
      <c r="H42" s="173"/>
      <c r="I42" s="173"/>
      <c r="J42" s="184"/>
      <c r="K42" s="162"/>
    </row>
    <row r="43" spans="1:11" ht="33.75" customHeight="1">
      <c r="A43" s="228"/>
      <c r="B43" s="231" t="s">
        <v>4</v>
      </c>
      <c r="C43" s="246"/>
      <c r="D43" s="246"/>
      <c r="E43" s="203"/>
      <c r="F43" s="203"/>
      <c r="G43" s="247"/>
      <c r="H43" s="173"/>
      <c r="I43" s="173"/>
      <c r="J43" s="184"/>
      <c r="K43" s="162"/>
    </row>
    <row r="44" spans="1:11" ht="33.75" customHeight="1">
      <c r="A44" s="228"/>
      <c r="B44" s="231"/>
      <c r="C44" s="246"/>
      <c r="D44" s="246"/>
      <c r="E44" s="204"/>
      <c r="F44" s="204"/>
      <c r="G44" s="178"/>
      <c r="H44" s="173"/>
      <c r="I44" s="173"/>
      <c r="J44" s="144"/>
      <c r="K44" s="162"/>
    </row>
    <row r="45" spans="1:11" ht="33.75" customHeight="1">
      <c r="A45" s="228" t="s">
        <v>576</v>
      </c>
      <c r="B45" s="229" t="s">
        <v>27</v>
      </c>
      <c r="C45" s="238" t="s">
        <v>189</v>
      </c>
      <c r="D45" s="239"/>
      <c r="E45" s="268"/>
      <c r="F45" s="192">
        <f>IF(E45="NA","NA",_xlfn.IFERROR(E45/E47*100,0))</f>
        <v>0</v>
      </c>
      <c r="G45" s="215">
        <f>_xlfn.IFERROR((F45*H45/100),"NA")</f>
        <v>0</v>
      </c>
      <c r="H45" s="173">
        <f>IF(F45="NA","NA",2.33)</f>
        <v>2.33</v>
      </c>
      <c r="I45" s="173">
        <v>2.33</v>
      </c>
      <c r="J45" s="265" t="s">
        <v>190</v>
      </c>
      <c r="K45" s="162"/>
    </row>
    <row r="46" spans="1:11" ht="27.75" customHeight="1">
      <c r="A46" s="228"/>
      <c r="B46" s="230"/>
      <c r="C46" s="242"/>
      <c r="D46" s="243"/>
      <c r="E46" s="268"/>
      <c r="F46" s="193"/>
      <c r="G46" s="215"/>
      <c r="H46" s="173"/>
      <c r="I46" s="173"/>
      <c r="J46" s="266"/>
      <c r="K46" s="162"/>
    </row>
    <row r="47" spans="1:11" ht="24.75" customHeight="1">
      <c r="A47" s="228"/>
      <c r="B47" s="231" t="s">
        <v>4</v>
      </c>
      <c r="C47" s="261" t="s">
        <v>135</v>
      </c>
      <c r="D47" s="262"/>
      <c r="E47" s="299"/>
      <c r="F47" s="193"/>
      <c r="G47" s="215"/>
      <c r="H47" s="173"/>
      <c r="I47" s="173"/>
      <c r="J47" s="266"/>
      <c r="K47" s="162"/>
    </row>
    <row r="48" spans="1:11" ht="24.75" customHeight="1">
      <c r="A48" s="228"/>
      <c r="B48" s="231"/>
      <c r="C48" s="242"/>
      <c r="D48" s="243"/>
      <c r="E48" s="299"/>
      <c r="F48" s="194"/>
      <c r="G48" s="215"/>
      <c r="H48" s="173"/>
      <c r="I48" s="173"/>
      <c r="J48" s="267"/>
      <c r="K48" s="162"/>
    </row>
    <row r="49" spans="1:11" ht="22.5" customHeight="1">
      <c r="A49" s="228" t="s">
        <v>577</v>
      </c>
      <c r="B49" s="229" t="s">
        <v>27</v>
      </c>
      <c r="C49" s="238" t="s">
        <v>150</v>
      </c>
      <c r="D49" s="239"/>
      <c r="E49" s="268"/>
      <c r="F49" s="192">
        <f>IF(E49="NA","NA",_xlfn.IFERROR(E49/E51*100,0))</f>
        <v>0</v>
      </c>
      <c r="G49" s="215">
        <f>_xlfn.IFERROR((F49*H49/100),"NA")</f>
        <v>0</v>
      </c>
      <c r="H49" s="173">
        <f>IF(F49="NA","NA",2.33)</f>
        <v>2.33</v>
      </c>
      <c r="I49" s="173">
        <v>2.33</v>
      </c>
      <c r="J49" s="301" t="s">
        <v>134</v>
      </c>
      <c r="K49" s="162"/>
    </row>
    <row r="50" spans="1:11" ht="22.5" customHeight="1">
      <c r="A50" s="228"/>
      <c r="B50" s="230"/>
      <c r="C50" s="240"/>
      <c r="D50" s="241"/>
      <c r="E50" s="268"/>
      <c r="F50" s="193"/>
      <c r="G50" s="215"/>
      <c r="H50" s="173"/>
      <c r="I50" s="173"/>
      <c r="J50" s="302"/>
      <c r="K50" s="162"/>
    </row>
    <row r="51" spans="1:11" ht="24" customHeight="1">
      <c r="A51" s="228"/>
      <c r="B51" s="231" t="s">
        <v>4</v>
      </c>
      <c r="C51" s="261" t="s">
        <v>135</v>
      </c>
      <c r="D51" s="262"/>
      <c r="E51" s="299"/>
      <c r="F51" s="193"/>
      <c r="G51" s="215"/>
      <c r="H51" s="173"/>
      <c r="I51" s="173"/>
      <c r="J51" s="302"/>
      <c r="K51" s="162"/>
    </row>
    <row r="52" spans="1:11" ht="24" customHeight="1">
      <c r="A52" s="228"/>
      <c r="B52" s="231"/>
      <c r="C52" s="242"/>
      <c r="D52" s="243"/>
      <c r="E52" s="299"/>
      <c r="F52" s="194"/>
      <c r="G52" s="215"/>
      <c r="H52" s="173"/>
      <c r="I52" s="173"/>
      <c r="J52" s="303"/>
      <c r="K52" s="162"/>
    </row>
    <row r="53" spans="1:11" ht="27.75" customHeight="1">
      <c r="A53" s="235" t="s">
        <v>578</v>
      </c>
      <c r="B53" s="229" t="s">
        <v>27</v>
      </c>
      <c r="C53" s="238" t="s">
        <v>200</v>
      </c>
      <c r="D53" s="239"/>
      <c r="E53" s="268"/>
      <c r="F53" s="192">
        <f>IF(E53="NA","NA",_xlfn.IFERROR(E53/E55*100,0))</f>
        <v>0</v>
      </c>
      <c r="G53" s="215">
        <f>_xlfn.IFERROR((F53*H53/100),"NA")</f>
        <v>0</v>
      </c>
      <c r="H53" s="173">
        <f>IF(F53="NA","NA",2.33)</f>
        <v>2.33</v>
      </c>
      <c r="I53" s="173">
        <v>2.33</v>
      </c>
      <c r="J53" s="319" t="s">
        <v>153</v>
      </c>
      <c r="K53" s="162"/>
    </row>
    <row r="54" spans="1:11" ht="27.75" customHeight="1">
      <c r="A54" s="236"/>
      <c r="B54" s="230"/>
      <c r="C54" s="306"/>
      <c r="D54" s="307"/>
      <c r="E54" s="268"/>
      <c r="F54" s="193"/>
      <c r="G54" s="215"/>
      <c r="H54" s="173"/>
      <c r="I54" s="173"/>
      <c r="J54" s="320"/>
      <c r="K54" s="162"/>
    </row>
    <row r="55" spans="1:11" ht="21" customHeight="1">
      <c r="A55" s="236"/>
      <c r="B55" s="231" t="s">
        <v>4</v>
      </c>
      <c r="C55" s="261" t="s">
        <v>170</v>
      </c>
      <c r="D55" s="262"/>
      <c r="E55" s="299"/>
      <c r="F55" s="193"/>
      <c r="G55" s="215"/>
      <c r="H55" s="173"/>
      <c r="I55" s="173"/>
      <c r="J55" s="320"/>
      <c r="K55" s="162"/>
    </row>
    <row r="56" spans="1:11" ht="21" customHeight="1">
      <c r="A56" s="237"/>
      <c r="B56" s="231"/>
      <c r="C56" s="242"/>
      <c r="D56" s="243"/>
      <c r="E56" s="299"/>
      <c r="F56" s="194"/>
      <c r="G56" s="215"/>
      <c r="H56" s="173"/>
      <c r="I56" s="173"/>
      <c r="J56" s="321"/>
      <c r="K56" s="162"/>
    </row>
    <row r="57" spans="1:11" ht="27.75" customHeight="1">
      <c r="A57" s="235" t="s">
        <v>579</v>
      </c>
      <c r="B57" s="229" t="s">
        <v>27</v>
      </c>
      <c r="C57" s="238" t="s">
        <v>201</v>
      </c>
      <c r="D57" s="239"/>
      <c r="E57" s="268"/>
      <c r="F57" s="192">
        <f>IF(E57="NA","NA",_xlfn.IFERROR(E57/E59*100,0))</f>
        <v>0</v>
      </c>
      <c r="G57" s="215">
        <f>_xlfn.IFERROR((F57*H57/100),"NA")</f>
        <v>0</v>
      </c>
      <c r="H57" s="173">
        <f>IF(F57="NA","NA",2.33)</f>
        <v>2.33</v>
      </c>
      <c r="I57" s="173">
        <v>2.33</v>
      </c>
      <c r="J57" s="319" t="s">
        <v>153</v>
      </c>
      <c r="K57" s="162"/>
    </row>
    <row r="58" spans="1:11" ht="27.75" customHeight="1">
      <c r="A58" s="236"/>
      <c r="B58" s="230"/>
      <c r="C58" s="306"/>
      <c r="D58" s="307"/>
      <c r="E58" s="268"/>
      <c r="F58" s="193"/>
      <c r="G58" s="215"/>
      <c r="H58" s="173"/>
      <c r="I58" s="173"/>
      <c r="J58" s="320"/>
      <c r="K58" s="162"/>
    </row>
    <row r="59" spans="1:11" ht="21" customHeight="1">
      <c r="A59" s="236"/>
      <c r="B59" s="231" t="s">
        <v>4</v>
      </c>
      <c r="C59" s="261" t="s">
        <v>170</v>
      </c>
      <c r="D59" s="262"/>
      <c r="E59" s="299"/>
      <c r="F59" s="193"/>
      <c r="G59" s="215"/>
      <c r="H59" s="173"/>
      <c r="I59" s="173"/>
      <c r="J59" s="320"/>
      <c r="K59" s="162"/>
    </row>
    <row r="60" spans="1:11" ht="21" customHeight="1">
      <c r="A60" s="237"/>
      <c r="B60" s="231"/>
      <c r="C60" s="242"/>
      <c r="D60" s="243"/>
      <c r="E60" s="299"/>
      <c r="F60" s="194"/>
      <c r="G60" s="215"/>
      <c r="H60" s="173"/>
      <c r="I60" s="173"/>
      <c r="J60" s="321"/>
      <c r="K60" s="162"/>
    </row>
    <row r="61" spans="1:11" ht="28.5" customHeight="1">
      <c r="A61" s="232" t="s">
        <v>580</v>
      </c>
      <c r="B61" s="229" t="s">
        <v>27</v>
      </c>
      <c r="C61" s="238" t="s">
        <v>187</v>
      </c>
      <c r="D61" s="239"/>
      <c r="E61" s="268"/>
      <c r="F61" s="192">
        <f>IF(E61="NA","NA",_xlfn.IFERROR(E61/E63*100,0))</f>
        <v>0</v>
      </c>
      <c r="G61" s="215">
        <f>_xlfn.IFERROR((F61*H61/100),"NA")</f>
        <v>0</v>
      </c>
      <c r="H61" s="173">
        <f>IF(F61="NA","NA",2.33)</f>
        <v>2.33</v>
      </c>
      <c r="I61" s="173">
        <v>2.33</v>
      </c>
      <c r="J61" s="265" t="s">
        <v>146</v>
      </c>
      <c r="K61" s="162"/>
    </row>
    <row r="62" spans="1:11" ht="28.5" customHeight="1">
      <c r="A62" s="233"/>
      <c r="B62" s="230"/>
      <c r="C62" s="240"/>
      <c r="D62" s="241"/>
      <c r="E62" s="268"/>
      <c r="F62" s="193"/>
      <c r="G62" s="215"/>
      <c r="H62" s="173"/>
      <c r="I62" s="173"/>
      <c r="J62" s="266"/>
      <c r="K62" s="162"/>
    </row>
    <row r="63" spans="1:11" ht="19.5" customHeight="1">
      <c r="A63" s="233"/>
      <c r="B63" s="231" t="s">
        <v>4</v>
      </c>
      <c r="C63" s="261" t="s">
        <v>188</v>
      </c>
      <c r="D63" s="262"/>
      <c r="E63" s="299"/>
      <c r="F63" s="193"/>
      <c r="G63" s="215"/>
      <c r="H63" s="173"/>
      <c r="I63" s="173"/>
      <c r="J63" s="266"/>
      <c r="K63" s="162"/>
    </row>
    <row r="64" spans="1:11" ht="19.5" customHeight="1">
      <c r="A64" s="234"/>
      <c r="B64" s="231"/>
      <c r="C64" s="242"/>
      <c r="D64" s="243"/>
      <c r="E64" s="299"/>
      <c r="F64" s="194"/>
      <c r="G64" s="215"/>
      <c r="H64" s="173"/>
      <c r="I64" s="173"/>
      <c r="J64" s="267"/>
      <c r="K64" s="162"/>
    </row>
    <row r="65" spans="1:11" ht="30.75" customHeight="1">
      <c r="A65" s="251" t="s">
        <v>745</v>
      </c>
      <c r="B65" s="229" t="s">
        <v>27</v>
      </c>
      <c r="C65" s="238" t="s">
        <v>191</v>
      </c>
      <c r="D65" s="239"/>
      <c r="E65" s="268"/>
      <c r="F65" s="192">
        <f>IF(E65="NA","NA",_xlfn.IFERROR(E65/E67*100,0))</f>
        <v>0</v>
      </c>
      <c r="G65" s="215">
        <f>_xlfn.IFERROR((F65*H65/100),"NA")</f>
        <v>0</v>
      </c>
      <c r="H65" s="173">
        <f>IF(F65="NA","NA",2.33)</f>
        <v>2.33</v>
      </c>
      <c r="I65" s="173">
        <v>2.33</v>
      </c>
      <c r="J65" s="265" t="s">
        <v>147</v>
      </c>
      <c r="K65" s="145"/>
    </row>
    <row r="66" spans="1:11" ht="27.75" customHeight="1">
      <c r="A66" s="252"/>
      <c r="B66" s="230"/>
      <c r="C66" s="240"/>
      <c r="D66" s="241"/>
      <c r="E66" s="268"/>
      <c r="F66" s="193"/>
      <c r="G66" s="215"/>
      <c r="H66" s="173"/>
      <c r="I66" s="173"/>
      <c r="J66" s="266"/>
      <c r="K66" s="250"/>
    </row>
    <row r="67" spans="1:11" ht="27.75" customHeight="1">
      <c r="A67" s="252"/>
      <c r="B67" s="231" t="s">
        <v>4</v>
      </c>
      <c r="C67" s="261" t="s">
        <v>192</v>
      </c>
      <c r="D67" s="262"/>
      <c r="E67" s="299"/>
      <c r="F67" s="193"/>
      <c r="G67" s="215"/>
      <c r="H67" s="173"/>
      <c r="I67" s="173"/>
      <c r="J67" s="266"/>
      <c r="K67" s="250"/>
    </row>
    <row r="68" spans="1:11" ht="27.75" customHeight="1">
      <c r="A68" s="253"/>
      <c r="B68" s="231"/>
      <c r="C68" s="242"/>
      <c r="D68" s="243"/>
      <c r="E68" s="299"/>
      <c r="F68" s="194"/>
      <c r="G68" s="215"/>
      <c r="H68" s="173"/>
      <c r="I68" s="173"/>
      <c r="J68" s="267"/>
      <c r="K68" s="146"/>
    </row>
    <row r="69" spans="1:11" ht="27.75" customHeight="1">
      <c r="A69" s="232" t="s">
        <v>581</v>
      </c>
      <c r="B69" s="229" t="s">
        <v>27</v>
      </c>
      <c r="C69" s="238" t="s">
        <v>148</v>
      </c>
      <c r="D69" s="239"/>
      <c r="E69" s="268"/>
      <c r="F69" s="192">
        <f>IF(E69="NA","NA",_xlfn.IFERROR(E69/E71*100,0))</f>
        <v>0</v>
      </c>
      <c r="G69" s="215">
        <f>_xlfn.IFERROR((F69*H69/100),"NA")</f>
        <v>0</v>
      </c>
      <c r="H69" s="173">
        <f>IF(F69="NA","NA",2.33)</f>
        <v>2.33</v>
      </c>
      <c r="I69" s="173">
        <v>2.33</v>
      </c>
      <c r="J69" s="265" t="s">
        <v>153</v>
      </c>
      <c r="K69" s="162"/>
    </row>
    <row r="70" spans="1:11" ht="27.75" customHeight="1">
      <c r="A70" s="233"/>
      <c r="B70" s="230"/>
      <c r="C70" s="240"/>
      <c r="D70" s="241"/>
      <c r="E70" s="268"/>
      <c r="F70" s="193"/>
      <c r="G70" s="215"/>
      <c r="H70" s="173"/>
      <c r="I70" s="173"/>
      <c r="J70" s="266"/>
      <c r="K70" s="162"/>
    </row>
    <row r="71" spans="1:11" ht="18" customHeight="1">
      <c r="A71" s="233"/>
      <c r="B71" s="231" t="s">
        <v>4</v>
      </c>
      <c r="C71" s="261" t="s">
        <v>47</v>
      </c>
      <c r="D71" s="262"/>
      <c r="E71" s="299"/>
      <c r="F71" s="193"/>
      <c r="G71" s="215"/>
      <c r="H71" s="173"/>
      <c r="I71" s="173"/>
      <c r="J71" s="266"/>
      <c r="K71" s="162"/>
    </row>
    <row r="72" spans="1:11" ht="18" customHeight="1">
      <c r="A72" s="234"/>
      <c r="B72" s="231"/>
      <c r="C72" s="242"/>
      <c r="D72" s="243"/>
      <c r="E72" s="299"/>
      <c r="F72" s="194"/>
      <c r="G72" s="215"/>
      <c r="H72" s="173"/>
      <c r="I72" s="173"/>
      <c r="J72" s="267"/>
      <c r="K72" s="162"/>
    </row>
    <row r="73" spans="1:11" ht="24.75" customHeight="1">
      <c r="A73" s="270" t="s">
        <v>582</v>
      </c>
      <c r="B73" s="229" t="s">
        <v>27</v>
      </c>
      <c r="C73" s="326" t="s">
        <v>193</v>
      </c>
      <c r="D73" s="312"/>
      <c r="E73" s="268"/>
      <c r="F73" s="192">
        <f>IF(E73="NA","NA",_xlfn.IFERROR(E73/E75*100,0))</f>
        <v>0</v>
      </c>
      <c r="G73" s="215">
        <f>_xlfn.IFERROR((F73*H73/100),"NA")</f>
        <v>0</v>
      </c>
      <c r="H73" s="173">
        <f>IF(F73="NA","NA",2.33)</f>
        <v>2.33</v>
      </c>
      <c r="I73" s="173">
        <v>2.33</v>
      </c>
      <c r="J73" s="319" t="s">
        <v>147</v>
      </c>
      <c r="K73" s="162"/>
    </row>
    <row r="74" spans="1:11" ht="24.75" customHeight="1">
      <c r="A74" s="325"/>
      <c r="B74" s="230"/>
      <c r="C74" s="313"/>
      <c r="D74" s="314"/>
      <c r="E74" s="268"/>
      <c r="F74" s="193"/>
      <c r="G74" s="215"/>
      <c r="H74" s="173"/>
      <c r="I74" s="173"/>
      <c r="J74" s="320"/>
      <c r="K74" s="162"/>
    </row>
    <row r="75" spans="1:11" ht="15">
      <c r="A75" s="325"/>
      <c r="B75" s="231" t="s">
        <v>4</v>
      </c>
      <c r="C75" s="327" t="s">
        <v>149</v>
      </c>
      <c r="D75" s="322"/>
      <c r="E75" s="299"/>
      <c r="F75" s="193"/>
      <c r="G75" s="215"/>
      <c r="H75" s="173"/>
      <c r="I75" s="173"/>
      <c r="J75" s="320"/>
      <c r="K75" s="162"/>
    </row>
    <row r="76" spans="1:11" ht="15">
      <c r="A76" s="325"/>
      <c r="B76" s="231"/>
      <c r="C76" s="323"/>
      <c r="D76" s="324"/>
      <c r="E76" s="299"/>
      <c r="F76" s="194"/>
      <c r="G76" s="215"/>
      <c r="H76" s="173"/>
      <c r="I76" s="173"/>
      <c r="J76" s="321"/>
      <c r="K76" s="162"/>
    </row>
    <row r="77" spans="1:11" ht="29.25" customHeight="1">
      <c r="A77" s="235" t="s">
        <v>583</v>
      </c>
      <c r="B77" s="229" t="s">
        <v>27</v>
      </c>
      <c r="C77" s="308" t="s">
        <v>151</v>
      </c>
      <c r="D77" s="309"/>
      <c r="E77" s="268"/>
      <c r="F77" s="192">
        <f>IF(E77="NA","NA",_xlfn.IFERROR(E77/E79*100,0))</f>
        <v>0</v>
      </c>
      <c r="G77" s="215">
        <f>_xlfn.IFERROR((F77*H77/100),"NA")</f>
        <v>0</v>
      </c>
      <c r="H77" s="173">
        <f>IF(F77="NA","NA",2.33)</f>
        <v>2.33</v>
      </c>
      <c r="I77" s="173">
        <v>2.33</v>
      </c>
      <c r="J77" s="265" t="s">
        <v>167</v>
      </c>
      <c r="K77" s="162"/>
    </row>
    <row r="78" spans="1:11" ht="29.25" customHeight="1">
      <c r="A78" s="236"/>
      <c r="B78" s="230"/>
      <c r="C78" s="310"/>
      <c r="D78" s="311"/>
      <c r="E78" s="268"/>
      <c r="F78" s="193"/>
      <c r="G78" s="215"/>
      <c r="H78" s="173"/>
      <c r="I78" s="173"/>
      <c r="J78" s="266"/>
      <c r="K78" s="162"/>
    </row>
    <row r="79" spans="1:11" ht="29.25" customHeight="1">
      <c r="A79" s="236"/>
      <c r="B79" s="231" t="s">
        <v>4</v>
      </c>
      <c r="C79" s="261" t="s">
        <v>324</v>
      </c>
      <c r="D79" s="262"/>
      <c r="E79" s="299"/>
      <c r="F79" s="193"/>
      <c r="G79" s="215"/>
      <c r="H79" s="173"/>
      <c r="I79" s="173"/>
      <c r="J79" s="266"/>
      <c r="K79" s="162"/>
    </row>
    <row r="80" spans="1:11" ht="29.25" customHeight="1">
      <c r="A80" s="237"/>
      <c r="B80" s="231"/>
      <c r="C80" s="242"/>
      <c r="D80" s="243"/>
      <c r="E80" s="299"/>
      <c r="F80" s="194"/>
      <c r="G80" s="215"/>
      <c r="H80" s="173"/>
      <c r="I80" s="173"/>
      <c r="J80" s="267"/>
      <c r="K80" s="162"/>
    </row>
    <row r="81" spans="1:11" ht="24" customHeight="1">
      <c r="A81" s="235" t="s">
        <v>584</v>
      </c>
      <c r="B81" s="229" t="s">
        <v>27</v>
      </c>
      <c r="C81" s="238" t="s">
        <v>194</v>
      </c>
      <c r="D81" s="312"/>
      <c r="E81" s="268"/>
      <c r="F81" s="192">
        <f>IF(E81="NA","NA",_xlfn.IFERROR(E81/E83*100,0))</f>
        <v>0</v>
      </c>
      <c r="G81" s="215">
        <f>_xlfn.IFERROR((F81*H81/100),"NA")</f>
        <v>0</v>
      </c>
      <c r="H81" s="173">
        <f>IF(F81="NA","NA",2.33)</f>
        <v>2.33</v>
      </c>
      <c r="I81" s="173">
        <v>2.33</v>
      </c>
      <c r="J81" s="319" t="s">
        <v>171</v>
      </c>
      <c r="K81" s="162"/>
    </row>
    <row r="82" spans="1:11" ht="24" customHeight="1">
      <c r="A82" s="304"/>
      <c r="B82" s="230"/>
      <c r="C82" s="313"/>
      <c r="D82" s="314"/>
      <c r="E82" s="268"/>
      <c r="F82" s="193"/>
      <c r="G82" s="215"/>
      <c r="H82" s="173"/>
      <c r="I82" s="173"/>
      <c r="J82" s="320"/>
      <c r="K82" s="162"/>
    </row>
    <row r="83" spans="1:11" ht="24" customHeight="1">
      <c r="A83" s="304"/>
      <c r="B83" s="231" t="s">
        <v>4</v>
      </c>
      <c r="C83" s="261" t="s">
        <v>325</v>
      </c>
      <c r="D83" s="322"/>
      <c r="E83" s="299"/>
      <c r="F83" s="193"/>
      <c r="G83" s="215"/>
      <c r="H83" s="173"/>
      <c r="I83" s="173"/>
      <c r="J83" s="320"/>
      <c r="K83" s="162"/>
    </row>
    <row r="84" spans="1:11" ht="24" customHeight="1">
      <c r="A84" s="305"/>
      <c r="B84" s="231"/>
      <c r="C84" s="323"/>
      <c r="D84" s="324"/>
      <c r="E84" s="299"/>
      <c r="F84" s="194"/>
      <c r="G84" s="215"/>
      <c r="H84" s="173"/>
      <c r="I84" s="173"/>
      <c r="J84" s="321"/>
      <c r="K84" s="162"/>
    </row>
    <row r="85" spans="1:11" ht="30.75" customHeight="1">
      <c r="A85" s="300" t="s">
        <v>585</v>
      </c>
      <c r="B85" s="229" t="s">
        <v>27</v>
      </c>
      <c r="C85" s="238" t="s">
        <v>148</v>
      </c>
      <c r="D85" s="239"/>
      <c r="E85" s="268"/>
      <c r="F85" s="192">
        <f>IF(E85="NA","NA",_xlfn.IFERROR(E85/E87*100,0))</f>
        <v>0</v>
      </c>
      <c r="G85" s="215">
        <f>_xlfn.IFERROR((F85*H85/100),"NA")</f>
        <v>0</v>
      </c>
      <c r="H85" s="173">
        <f>IF(F85="NA","NA",2.33)</f>
        <v>2.33</v>
      </c>
      <c r="I85" s="173">
        <v>2.33</v>
      </c>
      <c r="J85" s="265" t="s">
        <v>153</v>
      </c>
      <c r="K85" s="145"/>
    </row>
    <row r="86" spans="1:11" ht="30.75" customHeight="1">
      <c r="A86" s="233"/>
      <c r="B86" s="230"/>
      <c r="C86" s="240"/>
      <c r="D86" s="241"/>
      <c r="E86" s="268"/>
      <c r="F86" s="193"/>
      <c r="G86" s="215"/>
      <c r="H86" s="173"/>
      <c r="I86" s="173"/>
      <c r="J86" s="266"/>
      <c r="K86" s="250"/>
    </row>
    <row r="87" spans="1:11" ht="22.5" customHeight="1">
      <c r="A87" s="233"/>
      <c r="B87" s="231" t="s">
        <v>4</v>
      </c>
      <c r="C87" s="261" t="s">
        <v>47</v>
      </c>
      <c r="D87" s="262"/>
      <c r="E87" s="299"/>
      <c r="F87" s="193"/>
      <c r="G87" s="215"/>
      <c r="H87" s="173"/>
      <c r="I87" s="173"/>
      <c r="J87" s="266"/>
      <c r="K87" s="250"/>
    </row>
    <row r="88" spans="1:11" ht="22.5" customHeight="1">
      <c r="A88" s="234"/>
      <c r="B88" s="231"/>
      <c r="C88" s="242"/>
      <c r="D88" s="243"/>
      <c r="E88" s="299"/>
      <c r="F88" s="194"/>
      <c r="G88" s="215"/>
      <c r="H88" s="173"/>
      <c r="I88" s="173"/>
      <c r="J88" s="267"/>
      <c r="K88" s="146"/>
    </row>
    <row r="89" spans="1:11" ht="30.75" customHeight="1">
      <c r="A89" s="300" t="s">
        <v>586</v>
      </c>
      <c r="B89" s="229" t="s">
        <v>27</v>
      </c>
      <c r="C89" s="238" t="s">
        <v>151</v>
      </c>
      <c r="D89" s="239"/>
      <c r="E89" s="268"/>
      <c r="F89" s="192">
        <f>IF(E89="NA","NA",_xlfn.IFERROR(E89/E91*100,0))</f>
        <v>0</v>
      </c>
      <c r="G89" s="215">
        <f>_xlfn.IFERROR((F89*H89/100),"NA")</f>
        <v>0</v>
      </c>
      <c r="H89" s="173">
        <f>IF(F89="NA","NA",2.33)</f>
        <v>2.33</v>
      </c>
      <c r="I89" s="173">
        <v>2.33</v>
      </c>
      <c r="J89" s="265" t="s">
        <v>155</v>
      </c>
      <c r="K89" s="145"/>
    </row>
    <row r="90" spans="1:11" ht="30.75" customHeight="1">
      <c r="A90" s="233"/>
      <c r="B90" s="230"/>
      <c r="C90" s="240"/>
      <c r="D90" s="241"/>
      <c r="E90" s="268"/>
      <c r="F90" s="193"/>
      <c r="G90" s="215"/>
      <c r="H90" s="173"/>
      <c r="I90" s="173"/>
      <c r="J90" s="266"/>
      <c r="K90" s="250"/>
    </row>
    <row r="91" spans="1:11" ht="22.5" customHeight="1">
      <c r="A91" s="233"/>
      <c r="B91" s="231" t="s">
        <v>4</v>
      </c>
      <c r="C91" s="261" t="s">
        <v>324</v>
      </c>
      <c r="D91" s="262"/>
      <c r="E91" s="299"/>
      <c r="F91" s="193"/>
      <c r="G91" s="215"/>
      <c r="H91" s="173"/>
      <c r="I91" s="173"/>
      <c r="J91" s="266"/>
      <c r="K91" s="250"/>
    </row>
    <row r="92" spans="1:11" ht="22.5" customHeight="1">
      <c r="A92" s="234"/>
      <c r="B92" s="231"/>
      <c r="C92" s="242"/>
      <c r="D92" s="243"/>
      <c r="E92" s="299"/>
      <c r="F92" s="194"/>
      <c r="G92" s="215"/>
      <c r="H92" s="173"/>
      <c r="I92" s="173"/>
      <c r="J92" s="267"/>
      <c r="K92" s="146"/>
    </row>
    <row r="93" spans="1:11" ht="15" customHeight="1">
      <c r="A93" s="300" t="s">
        <v>587</v>
      </c>
      <c r="B93" s="229" t="s">
        <v>27</v>
      </c>
      <c r="C93" s="246" t="s">
        <v>6</v>
      </c>
      <c r="D93" s="246"/>
      <c r="E93" s="203" t="s">
        <v>9</v>
      </c>
      <c r="F93" s="203" t="s">
        <v>9</v>
      </c>
      <c r="G93" s="247"/>
      <c r="H93" s="173" t="str">
        <f>IF(G93="","NA",3)</f>
        <v>NA</v>
      </c>
      <c r="I93" s="173">
        <v>3</v>
      </c>
      <c r="J93" s="301" t="s">
        <v>134</v>
      </c>
      <c r="K93" s="162"/>
    </row>
    <row r="94" spans="1:11" ht="15" customHeight="1">
      <c r="A94" s="233"/>
      <c r="B94" s="230"/>
      <c r="C94" s="246"/>
      <c r="D94" s="246"/>
      <c r="E94" s="244"/>
      <c r="F94" s="244"/>
      <c r="G94" s="247"/>
      <c r="H94" s="173"/>
      <c r="I94" s="173"/>
      <c r="J94" s="302"/>
      <c r="K94" s="162"/>
    </row>
    <row r="95" spans="1:11" ht="15" customHeight="1">
      <c r="A95" s="233"/>
      <c r="B95" s="231" t="s">
        <v>4</v>
      </c>
      <c r="C95" s="246"/>
      <c r="D95" s="246"/>
      <c r="E95" s="244"/>
      <c r="F95" s="244"/>
      <c r="G95" s="247"/>
      <c r="H95" s="173"/>
      <c r="I95" s="173"/>
      <c r="J95" s="302"/>
      <c r="K95" s="162"/>
    </row>
    <row r="96" spans="1:11" ht="15" customHeight="1">
      <c r="A96" s="234"/>
      <c r="B96" s="231"/>
      <c r="C96" s="246"/>
      <c r="D96" s="246"/>
      <c r="E96" s="245"/>
      <c r="F96" s="245"/>
      <c r="G96" s="178"/>
      <c r="H96" s="173"/>
      <c r="I96" s="173"/>
      <c r="J96" s="303"/>
      <c r="K96" s="162"/>
    </row>
    <row r="97" spans="1:11" ht="27.75" customHeight="1">
      <c r="A97" s="300" t="s">
        <v>588</v>
      </c>
      <c r="B97" s="229" t="s">
        <v>27</v>
      </c>
      <c r="C97" s="238" t="s">
        <v>158</v>
      </c>
      <c r="D97" s="239"/>
      <c r="E97" s="268"/>
      <c r="F97" s="192">
        <f>IF(E97="NA","NA",_xlfn.IFERROR(E97/E99*100,0))</f>
        <v>0</v>
      </c>
      <c r="G97" s="215">
        <f>_xlfn.IFERROR((F97*H97/100),"NA")</f>
        <v>0</v>
      </c>
      <c r="H97" s="173">
        <f>IF(F97="NA","NA",2.33)</f>
        <v>2.33</v>
      </c>
      <c r="I97" s="173">
        <v>2.33</v>
      </c>
      <c r="J97" s="265" t="s">
        <v>155</v>
      </c>
      <c r="K97" s="162"/>
    </row>
    <row r="98" spans="1:11" ht="27.75" customHeight="1">
      <c r="A98" s="233"/>
      <c r="B98" s="230"/>
      <c r="C98" s="240"/>
      <c r="D98" s="241"/>
      <c r="E98" s="268"/>
      <c r="F98" s="193"/>
      <c r="G98" s="215"/>
      <c r="H98" s="173"/>
      <c r="I98" s="173"/>
      <c r="J98" s="266"/>
      <c r="K98" s="162"/>
    </row>
    <row r="99" spans="1:11" ht="16.5" customHeight="1">
      <c r="A99" s="233"/>
      <c r="B99" s="231" t="s">
        <v>4</v>
      </c>
      <c r="C99" s="261" t="s">
        <v>323</v>
      </c>
      <c r="D99" s="262"/>
      <c r="E99" s="299"/>
      <c r="F99" s="193"/>
      <c r="G99" s="215"/>
      <c r="H99" s="173"/>
      <c r="I99" s="173"/>
      <c r="J99" s="266"/>
      <c r="K99" s="162"/>
    </row>
    <row r="100" spans="1:11" ht="16.5" customHeight="1">
      <c r="A100" s="234"/>
      <c r="B100" s="231"/>
      <c r="C100" s="242"/>
      <c r="D100" s="243"/>
      <c r="E100" s="299"/>
      <c r="F100" s="194"/>
      <c r="G100" s="215"/>
      <c r="H100" s="173"/>
      <c r="I100" s="173"/>
      <c r="J100" s="267"/>
      <c r="K100" s="162"/>
    </row>
    <row r="101" spans="1:11" ht="23.25" customHeight="1">
      <c r="A101" s="232" t="s">
        <v>589</v>
      </c>
      <c r="B101" s="229" t="s">
        <v>27</v>
      </c>
      <c r="C101" s="308" t="s">
        <v>195</v>
      </c>
      <c r="D101" s="309"/>
      <c r="E101" s="268"/>
      <c r="F101" s="192">
        <f>IF(E101="NA","NA",_xlfn.IFERROR(E101/E103*100,0))</f>
        <v>0</v>
      </c>
      <c r="G101" s="215">
        <f>_xlfn.IFERROR((F101*H101/100),"NA")</f>
        <v>0</v>
      </c>
      <c r="H101" s="173">
        <f>IF(F101="NA","NA",2.33)</f>
        <v>2.33</v>
      </c>
      <c r="I101" s="173">
        <v>2.33</v>
      </c>
      <c r="J101" s="265" t="s">
        <v>165</v>
      </c>
      <c r="K101" s="162"/>
    </row>
    <row r="102" spans="1:11" ht="21" customHeight="1">
      <c r="A102" s="233"/>
      <c r="B102" s="230"/>
      <c r="C102" s="310"/>
      <c r="D102" s="311"/>
      <c r="E102" s="268"/>
      <c r="F102" s="193"/>
      <c r="G102" s="215"/>
      <c r="H102" s="173"/>
      <c r="I102" s="173"/>
      <c r="J102" s="266"/>
      <c r="K102" s="162"/>
    </row>
    <row r="103" spans="1:11" ht="16.5" customHeight="1">
      <c r="A103" s="233"/>
      <c r="B103" s="231" t="s">
        <v>4</v>
      </c>
      <c r="C103" s="261" t="s">
        <v>164</v>
      </c>
      <c r="D103" s="262"/>
      <c r="E103" s="299"/>
      <c r="F103" s="193"/>
      <c r="G103" s="215"/>
      <c r="H103" s="173"/>
      <c r="I103" s="173"/>
      <c r="J103" s="266"/>
      <c r="K103" s="162"/>
    </row>
    <row r="104" spans="1:11" ht="16.5" customHeight="1">
      <c r="A104" s="234"/>
      <c r="B104" s="231"/>
      <c r="C104" s="242"/>
      <c r="D104" s="243"/>
      <c r="E104" s="299"/>
      <c r="F104" s="194"/>
      <c r="G104" s="215"/>
      <c r="H104" s="173"/>
      <c r="I104" s="173"/>
      <c r="J104" s="267"/>
      <c r="K104" s="162"/>
    </row>
    <row r="105" spans="1:11" ht="21.75" customHeight="1">
      <c r="A105" s="232" t="s">
        <v>590</v>
      </c>
      <c r="B105" s="229" t="s">
        <v>27</v>
      </c>
      <c r="C105" s="308" t="s">
        <v>159</v>
      </c>
      <c r="D105" s="309"/>
      <c r="E105" s="268"/>
      <c r="F105" s="192">
        <f>IF(E105="NA","NA",_xlfn.IFERROR(E105/E107*100,0))</f>
        <v>0</v>
      </c>
      <c r="G105" s="215">
        <f>_xlfn.IFERROR((F105*H105/100),"NA")</f>
        <v>0</v>
      </c>
      <c r="H105" s="173">
        <f>IF(F105="NA","NA",2.33)</f>
        <v>2.33</v>
      </c>
      <c r="I105" s="173">
        <v>2.33</v>
      </c>
      <c r="J105" s="265" t="s">
        <v>165</v>
      </c>
      <c r="K105" s="162"/>
    </row>
    <row r="106" spans="1:11" ht="21.75" customHeight="1">
      <c r="A106" s="233"/>
      <c r="B106" s="230"/>
      <c r="C106" s="310"/>
      <c r="D106" s="311"/>
      <c r="E106" s="268"/>
      <c r="F106" s="193"/>
      <c r="G106" s="215"/>
      <c r="H106" s="173"/>
      <c r="I106" s="173"/>
      <c r="J106" s="266"/>
      <c r="K106" s="162"/>
    </row>
    <row r="107" spans="1:11" ht="15" customHeight="1">
      <c r="A107" s="233"/>
      <c r="B107" s="231" t="s">
        <v>4</v>
      </c>
      <c r="C107" s="261" t="s">
        <v>164</v>
      </c>
      <c r="D107" s="262"/>
      <c r="E107" s="299"/>
      <c r="F107" s="193"/>
      <c r="G107" s="215"/>
      <c r="H107" s="173"/>
      <c r="I107" s="173"/>
      <c r="J107" s="266"/>
      <c r="K107" s="162"/>
    </row>
    <row r="108" spans="1:11" ht="15" customHeight="1">
      <c r="A108" s="234"/>
      <c r="B108" s="231"/>
      <c r="C108" s="242"/>
      <c r="D108" s="243"/>
      <c r="E108" s="299"/>
      <c r="F108" s="194"/>
      <c r="G108" s="215"/>
      <c r="H108" s="173"/>
      <c r="I108" s="173"/>
      <c r="J108" s="267"/>
      <c r="K108" s="162"/>
    </row>
    <row r="109" spans="1:11" ht="15" customHeight="1">
      <c r="A109" s="232" t="s">
        <v>591</v>
      </c>
      <c r="B109" s="229" t="s">
        <v>27</v>
      </c>
      <c r="C109" s="238" t="s">
        <v>162</v>
      </c>
      <c r="D109" s="239"/>
      <c r="E109" s="268"/>
      <c r="F109" s="192">
        <f>IF(E109="NA","NA",_xlfn.IFERROR(E109/E111*100,0))</f>
        <v>0</v>
      </c>
      <c r="G109" s="215">
        <f>_xlfn.IFERROR((F109*H109/100),"NA")</f>
        <v>0</v>
      </c>
      <c r="H109" s="173">
        <f>IF(F109="NA","NA",2.33)</f>
        <v>2.33</v>
      </c>
      <c r="I109" s="173">
        <v>2.33</v>
      </c>
      <c r="J109" s="265" t="s">
        <v>165</v>
      </c>
      <c r="K109" s="162"/>
    </row>
    <row r="110" spans="1:11" ht="15">
      <c r="A110" s="233"/>
      <c r="B110" s="230"/>
      <c r="C110" s="306"/>
      <c r="D110" s="307"/>
      <c r="E110" s="268"/>
      <c r="F110" s="193"/>
      <c r="G110" s="215"/>
      <c r="H110" s="173"/>
      <c r="I110" s="173"/>
      <c r="J110" s="266"/>
      <c r="K110" s="162"/>
    </row>
    <row r="111" spans="1:11" ht="24" customHeight="1">
      <c r="A111" s="233"/>
      <c r="B111" s="231" t="s">
        <v>4</v>
      </c>
      <c r="C111" s="261" t="s">
        <v>163</v>
      </c>
      <c r="D111" s="262"/>
      <c r="E111" s="299"/>
      <c r="F111" s="193"/>
      <c r="G111" s="215"/>
      <c r="H111" s="173"/>
      <c r="I111" s="173"/>
      <c r="J111" s="266"/>
      <c r="K111" s="162"/>
    </row>
    <row r="112" spans="1:11" ht="24" customHeight="1">
      <c r="A112" s="234"/>
      <c r="B112" s="231"/>
      <c r="C112" s="242"/>
      <c r="D112" s="243"/>
      <c r="E112" s="299"/>
      <c r="F112" s="194"/>
      <c r="G112" s="215"/>
      <c r="H112" s="173"/>
      <c r="I112" s="173"/>
      <c r="J112" s="267"/>
      <c r="K112" s="162"/>
    </row>
    <row r="113" spans="1:11" ht="17.25" customHeight="1">
      <c r="A113" s="232" t="s">
        <v>592</v>
      </c>
      <c r="B113" s="229" t="s">
        <v>27</v>
      </c>
      <c r="C113" s="308" t="s">
        <v>161</v>
      </c>
      <c r="D113" s="309"/>
      <c r="E113" s="268"/>
      <c r="F113" s="192">
        <f>IF(E113="NA","NA",_xlfn.IFERROR(E113/E115*100,0))</f>
        <v>0</v>
      </c>
      <c r="G113" s="215">
        <f>_xlfn.IFERROR((F113*H113/100),"NA")</f>
        <v>0</v>
      </c>
      <c r="H113" s="173">
        <f>IF(F113="NA","NA",2.33)</f>
        <v>2.33</v>
      </c>
      <c r="I113" s="173">
        <v>2.33</v>
      </c>
      <c r="J113" s="265" t="s">
        <v>155</v>
      </c>
      <c r="K113" s="162"/>
    </row>
    <row r="114" spans="1:11" ht="17.25" customHeight="1">
      <c r="A114" s="233"/>
      <c r="B114" s="230"/>
      <c r="C114" s="310"/>
      <c r="D114" s="311"/>
      <c r="E114" s="268"/>
      <c r="F114" s="193"/>
      <c r="G114" s="215"/>
      <c r="H114" s="173"/>
      <c r="I114" s="173"/>
      <c r="J114" s="266"/>
      <c r="K114" s="162"/>
    </row>
    <row r="115" spans="1:11" ht="18" customHeight="1">
      <c r="A115" s="233"/>
      <c r="B115" s="231" t="s">
        <v>4</v>
      </c>
      <c r="C115" s="261" t="s">
        <v>152</v>
      </c>
      <c r="D115" s="262"/>
      <c r="E115" s="299"/>
      <c r="F115" s="193"/>
      <c r="G115" s="215"/>
      <c r="H115" s="173"/>
      <c r="I115" s="173"/>
      <c r="J115" s="266"/>
      <c r="K115" s="162"/>
    </row>
    <row r="116" spans="1:11" ht="18" customHeight="1">
      <c r="A116" s="234"/>
      <c r="B116" s="231"/>
      <c r="C116" s="242"/>
      <c r="D116" s="243"/>
      <c r="E116" s="299"/>
      <c r="F116" s="194"/>
      <c r="G116" s="215"/>
      <c r="H116" s="173"/>
      <c r="I116" s="173"/>
      <c r="J116" s="267"/>
      <c r="K116" s="162"/>
    </row>
    <row r="117" spans="1:11" ht="32.25" customHeight="1">
      <c r="A117" s="343" t="s">
        <v>593</v>
      </c>
      <c r="B117" s="229" t="s">
        <v>27</v>
      </c>
      <c r="C117" s="238" t="s">
        <v>166</v>
      </c>
      <c r="D117" s="239"/>
      <c r="E117" s="268"/>
      <c r="F117" s="192">
        <f>IF(E117="NA","NA",_xlfn.IFERROR(E117/E119*100,0))</f>
        <v>0</v>
      </c>
      <c r="G117" s="215">
        <f>_xlfn.IFERROR((F117*H117/100),"NA")</f>
        <v>0</v>
      </c>
      <c r="H117" s="173">
        <f>IF(F117="NA","NA",2.33)</f>
        <v>2.33</v>
      </c>
      <c r="I117" s="173">
        <v>2.33</v>
      </c>
      <c r="J117" s="265" t="s">
        <v>155</v>
      </c>
      <c r="K117" s="162"/>
    </row>
    <row r="118" spans="1:11" ht="32.25" customHeight="1">
      <c r="A118" s="344"/>
      <c r="B118" s="230"/>
      <c r="C118" s="306"/>
      <c r="D118" s="307"/>
      <c r="E118" s="268"/>
      <c r="F118" s="193"/>
      <c r="G118" s="215"/>
      <c r="H118" s="173"/>
      <c r="I118" s="173"/>
      <c r="J118" s="266"/>
      <c r="K118" s="162"/>
    </row>
    <row r="119" spans="1:11" ht="27" customHeight="1">
      <c r="A119" s="344"/>
      <c r="B119" s="231" t="s">
        <v>4</v>
      </c>
      <c r="C119" s="261" t="s">
        <v>152</v>
      </c>
      <c r="D119" s="262"/>
      <c r="E119" s="299"/>
      <c r="F119" s="193"/>
      <c r="G119" s="215"/>
      <c r="H119" s="173"/>
      <c r="I119" s="173"/>
      <c r="J119" s="266"/>
      <c r="K119" s="162"/>
    </row>
    <row r="120" spans="1:11" ht="27" customHeight="1">
      <c r="A120" s="345"/>
      <c r="B120" s="231"/>
      <c r="C120" s="242"/>
      <c r="D120" s="243"/>
      <c r="E120" s="299"/>
      <c r="F120" s="194"/>
      <c r="G120" s="215"/>
      <c r="H120" s="173"/>
      <c r="I120" s="173"/>
      <c r="J120" s="267"/>
      <c r="K120" s="162"/>
    </row>
    <row r="121" spans="1:11" ht="27" customHeight="1">
      <c r="A121" s="300" t="s">
        <v>594</v>
      </c>
      <c r="B121" s="229" t="s">
        <v>27</v>
      </c>
      <c r="C121" s="246" t="s">
        <v>6</v>
      </c>
      <c r="D121" s="246"/>
      <c r="E121" s="203" t="s">
        <v>9</v>
      </c>
      <c r="F121" s="203" t="s">
        <v>9</v>
      </c>
      <c r="G121" s="247"/>
      <c r="H121" s="173" t="str">
        <f>IF(G121="","NA",2)</f>
        <v>NA</v>
      </c>
      <c r="I121" s="173">
        <v>3</v>
      </c>
      <c r="J121" s="265" t="s">
        <v>169</v>
      </c>
      <c r="K121" s="145"/>
    </row>
    <row r="122" spans="1:11" ht="27" customHeight="1">
      <c r="A122" s="346"/>
      <c r="B122" s="230"/>
      <c r="C122" s="246"/>
      <c r="D122" s="246"/>
      <c r="E122" s="244"/>
      <c r="F122" s="244"/>
      <c r="G122" s="247"/>
      <c r="H122" s="173"/>
      <c r="I122" s="173"/>
      <c r="J122" s="266"/>
      <c r="K122" s="250"/>
    </row>
    <row r="123" spans="1:11" ht="27" customHeight="1">
      <c r="A123" s="346"/>
      <c r="B123" s="231" t="s">
        <v>4</v>
      </c>
      <c r="C123" s="246"/>
      <c r="D123" s="246"/>
      <c r="E123" s="244"/>
      <c r="F123" s="244"/>
      <c r="G123" s="247"/>
      <c r="H123" s="173"/>
      <c r="I123" s="173"/>
      <c r="J123" s="266"/>
      <c r="K123" s="250"/>
    </row>
    <row r="124" spans="1:11" ht="27" customHeight="1">
      <c r="A124" s="347"/>
      <c r="B124" s="231"/>
      <c r="C124" s="246"/>
      <c r="D124" s="246"/>
      <c r="E124" s="245"/>
      <c r="F124" s="245"/>
      <c r="G124" s="178"/>
      <c r="H124" s="173"/>
      <c r="I124" s="173"/>
      <c r="J124" s="267"/>
      <c r="K124" s="146"/>
    </row>
    <row r="125" spans="1:11" ht="21" customHeight="1">
      <c r="A125" s="300" t="s">
        <v>595</v>
      </c>
      <c r="B125" s="229" t="s">
        <v>27</v>
      </c>
      <c r="C125" s="246" t="s">
        <v>6</v>
      </c>
      <c r="D125" s="246"/>
      <c r="E125" s="203" t="s">
        <v>9</v>
      </c>
      <c r="F125" s="203" t="s">
        <v>9</v>
      </c>
      <c r="G125" s="247"/>
      <c r="H125" s="173" t="str">
        <f>IF(G125="","NA",2)</f>
        <v>NA</v>
      </c>
      <c r="I125" s="173">
        <v>3</v>
      </c>
      <c r="J125" s="265" t="s">
        <v>168</v>
      </c>
      <c r="K125" s="145"/>
    </row>
    <row r="126" spans="1:11" ht="21" customHeight="1">
      <c r="A126" s="346"/>
      <c r="B126" s="230"/>
      <c r="C126" s="246"/>
      <c r="D126" s="246"/>
      <c r="E126" s="244"/>
      <c r="F126" s="244"/>
      <c r="G126" s="247"/>
      <c r="H126" s="173"/>
      <c r="I126" s="173"/>
      <c r="J126" s="266"/>
      <c r="K126" s="250"/>
    </row>
    <row r="127" spans="1:11" ht="21" customHeight="1">
      <c r="A127" s="346"/>
      <c r="B127" s="231" t="s">
        <v>4</v>
      </c>
      <c r="C127" s="246"/>
      <c r="D127" s="246"/>
      <c r="E127" s="244"/>
      <c r="F127" s="244"/>
      <c r="G127" s="247"/>
      <c r="H127" s="173"/>
      <c r="I127" s="173"/>
      <c r="J127" s="266"/>
      <c r="K127" s="250"/>
    </row>
    <row r="128" spans="1:11" ht="21" customHeight="1">
      <c r="A128" s="347"/>
      <c r="B128" s="231"/>
      <c r="C128" s="246"/>
      <c r="D128" s="246"/>
      <c r="E128" s="245"/>
      <c r="F128" s="245"/>
      <c r="G128" s="178"/>
      <c r="H128" s="173"/>
      <c r="I128" s="173"/>
      <c r="J128" s="267"/>
      <c r="K128" s="146"/>
    </row>
    <row r="129" spans="1:11" ht="28.5" customHeight="1">
      <c r="A129" s="235" t="s">
        <v>734</v>
      </c>
      <c r="B129" s="229" t="s">
        <v>27</v>
      </c>
      <c r="C129" s="308" t="s">
        <v>733</v>
      </c>
      <c r="D129" s="309"/>
      <c r="E129" s="268"/>
      <c r="F129" s="192">
        <f>IF(E129="NA","NA",_xlfn.IFERROR(E129/E131*100,0))</f>
        <v>0</v>
      </c>
      <c r="G129" s="215">
        <f>_xlfn.IFERROR((F129*H129/100),"NA")</f>
        <v>0</v>
      </c>
      <c r="H129" s="173">
        <f>IF(F129="NA","NA",2.33)</f>
        <v>2.33</v>
      </c>
      <c r="I129" s="173">
        <v>2.33</v>
      </c>
      <c r="J129" s="319" t="s">
        <v>735</v>
      </c>
      <c r="K129" s="162"/>
    </row>
    <row r="130" spans="1:11" ht="31.5" customHeight="1">
      <c r="A130" s="236"/>
      <c r="B130" s="230"/>
      <c r="C130" s="310"/>
      <c r="D130" s="311"/>
      <c r="E130" s="268"/>
      <c r="F130" s="193"/>
      <c r="G130" s="215"/>
      <c r="H130" s="173"/>
      <c r="I130" s="173"/>
      <c r="J130" s="320"/>
      <c r="K130" s="162"/>
    </row>
    <row r="131" spans="1:11" ht="21" customHeight="1">
      <c r="A131" s="236"/>
      <c r="B131" s="231" t="s">
        <v>4</v>
      </c>
      <c r="C131" s="261" t="s">
        <v>170</v>
      </c>
      <c r="D131" s="262"/>
      <c r="E131" s="299"/>
      <c r="F131" s="193"/>
      <c r="G131" s="215"/>
      <c r="H131" s="173"/>
      <c r="I131" s="173"/>
      <c r="J131" s="320"/>
      <c r="K131" s="162"/>
    </row>
    <row r="132" spans="1:11" ht="21" customHeight="1">
      <c r="A132" s="237"/>
      <c r="B132" s="231"/>
      <c r="C132" s="242"/>
      <c r="D132" s="243"/>
      <c r="E132" s="299"/>
      <c r="F132" s="194"/>
      <c r="G132" s="215"/>
      <c r="H132" s="173"/>
      <c r="I132" s="173"/>
      <c r="J132" s="321"/>
      <c r="K132" s="162"/>
    </row>
    <row r="133" spans="1:11" ht="30" customHeight="1">
      <c r="A133" s="348" t="s">
        <v>596</v>
      </c>
      <c r="B133" s="229" t="s">
        <v>27</v>
      </c>
      <c r="C133" s="246" t="s">
        <v>6</v>
      </c>
      <c r="D133" s="246"/>
      <c r="E133" s="203" t="s">
        <v>9</v>
      </c>
      <c r="F133" s="203" t="s">
        <v>9</v>
      </c>
      <c r="G133" s="247"/>
      <c r="H133" s="173" t="str">
        <f>IF(G133="","NA",2)</f>
        <v>NA</v>
      </c>
      <c r="I133" s="173">
        <v>3</v>
      </c>
      <c r="J133" s="319" t="s">
        <v>196</v>
      </c>
      <c r="K133" s="162"/>
    </row>
    <row r="134" spans="1:11" ht="30" customHeight="1">
      <c r="A134" s="349"/>
      <c r="B134" s="230"/>
      <c r="C134" s="246"/>
      <c r="D134" s="246"/>
      <c r="E134" s="244"/>
      <c r="F134" s="244"/>
      <c r="G134" s="247"/>
      <c r="H134" s="173"/>
      <c r="I134" s="173"/>
      <c r="J134" s="320"/>
      <c r="K134" s="162"/>
    </row>
    <row r="135" spans="1:11" ht="30" customHeight="1">
      <c r="A135" s="349"/>
      <c r="B135" s="231" t="s">
        <v>4</v>
      </c>
      <c r="C135" s="246"/>
      <c r="D135" s="246"/>
      <c r="E135" s="244"/>
      <c r="F135" s="244"/>
      <c r="G135" s="247"/>
      <c r="H135" s="173"/>
      <c r="I135" s="173"/>
      <c r="J135" s="320"/>
      <c r="K135" s="162"/>
    </row>
    <row r="136" spans="1:11" ht="30" customHeight="1">
      <c r="A136" s="350"/>
      <c r="B136" s="231"/>
      <c r="C136" s="246"/>
      <c r="D136" s="246"/>
      <c r="E136" s="245"/>
      <c r="F136" s="245"/>
      <c r="G136" s="178"/>
      <c r="H136" s="173"/>
      <c r="I136" s="173"/>
      <c r="J136" s="321"/>
      <c r="K136" s="162"/>
    </row>
    <row r="137" spans="1:11" ht="15">
      <c r="A137" s="348" t="s">
        <v>597</v>
      </c>
      <c r="B137" s="229" t="s">
        <v>27</v>
      </c>
      <c r="C137" s="246" t="s">
        <v>6</v>
      </c>
      <c r="D137" s="246"/>
      <c r="E137" s="203" t="s">
        <v>9</v>
      </c>
      <c r="F137" s="203" t="s">
        <v>9</v>
      </c>
      <c r="G137" s="247"/>
      <c r="H137" s="173" t="str">
        <f>IF(G137="","NA",2)</f>
        <v>NA</v>
      </c>
      <c r="I137" s="173">
        <v>3</v>
      </c>
      <c r="J137" s="265" t="s">
        <v>197</v>
      </c>
      <c r="K137" s="162"/>
    </row>
    <row r="138" spans="1:11" ht="15">
      <c r="A138" s="349"/>
      <c r="B138" s="230"/>
      <c r="C138" s="246"/>
      <c r="D138" s="246"/>
      <c r="E138" s="244"/>
      <c r="F138" s="244"/>
      <c r="G138" s="351"/>
      <c r="H138" s="173"/>
      <c r="I138" s="173"/>
      <c r="J138" s="266"/>
      <c r="K138" s="162"/>
    </row>
    <row r="139" spans="1:11" ht="15.75" customHeight="1">
      <c r="A139" s="349"/>
      <c r="B139" s="231" t="s">
        <v>4</v>
      </c>
      <c r="C139" s="246"/>
      <c r="D139" s="246"/>
      <c r="E139" s="244"/>
      <c r="F139" s="244"/>
      <c r="G139" s="351"/>
      <c r="H139" s="173"/>
      <c r="I139" s="173"/>
      <c r="J139" s="266"/>
      <c r="K139" s="162"/>
    </row>
    <row r="140" spans="1:11" ht="15" customHeight="1">
      <c r="A140" s="350"/>
      <c r="B140" s="231"/>
      <c r="C140" s="246"/>
      <c r="D140" s="246"/>
      <c r="E140" s="245"/>
      <c r="F140" s="245"/>
      <c r="G140" s="352"/>
      <c r="H140" s="173"/>
      <c r="I140" s="173"/>
      <c r="J140" s="267"/>
      <c r="K140" s="162"/>
    </row>
    <row r="141" spans="1:11" ht="15">
      <c r="A141" s="232" t="s">
        <v>598</v>
      </c>
      <c r="B141" s="229" t="s">
        <v>27</v>
      </c>
      <c r="C141" s="308" t="s">
        <v>157</v>
      </c>
      <c r="D141" s="309"/>
      <c r="E141" s="268"/>
      <c r="F141" s="192">
        <f>IF(E141="NA","NA",_xlfn.IFERROR(E141/E143*100,0))</f>
        <v>0</v>
      </c>
      <c r="G141" s="215">
        <f>_xlfn.IFERROR((F141*H141/100),"NA")</f>
        <v>0</v>
      </c>
      <c r="H141" s="173">
        <f>IF(F141="NA","NA",2.33)</f>
        <v>2.33</v>
      </c>
      <c r="I141" s="173">
        <v>2.33</v>
      </c>
      <c r="J141" s="265" t="s">
        <v>172</v>
      </c>
      <c r="K141" s="162"/>
    </row>
    <row r="142" spans="1:11" ht="15">
      <c r="A142" s="233"/>
      <c r="B142" s="230"/>
      <c r="C142" s="310"/>
      <c r="D142" s="311"/>
      <c r="E142" s="268"/>
      <c r="F142" s="193"/>
      <c r="G142" s="215"/>
      <c r="H142" s="173"/>
      <c r="I142" s="173"/>
      <c r="J142" s="266"/>
      <c r="K142" s="162"/>
    </row>
    <row r="143" spans="1:11" ht="15">
      <c r="A143" s="233"/>
      <c r="B143" s="231" t="s">
        <v>4</v>
      </c>
      <c r="C143" s="261" t="s">
        <v>156</v>
      </c>
      <c r="D143" s="262"/>
      <c r="E143" s="299"/>
      <c r="F143" s="193"/>
      <c r="G143" s="215"/>
      <c r="H143" s="173"/>
      <c r="I143" s="173"/>
      <c r="J143" s="266"/>
      <c r="K143" s="162"/>
    </row>
    <row r="144" spans="1:11" ht="33.75" customHeight="1">
      <c r="A144" s="234"/>
      <c r="B144" s="231"/>
      <c r="C144" s="242"/>
      <c r="D144" s="243"/>
      <c r="E144" s="299"/>
      <c r="F144" s="194"/>
      <c r="G144" s="215"/>
      <c r="H144" s="173"/>
      <c r="I144" s="173"/>
      <c r="J144" s="267"/>
      <c r="K144" s="162"/>
    </row>
    <row r="145" spans="1:11" ht="18" customHeight="1">
      <c r="A145" s="232" t="s">
        <v>599</v>
      </c>
      <c r="B145" s="229" t="s">
        <v>27</v>
      </c>
      <c r="C145" s="308" t="s">
        <v>40</v>
      </c>
      <c r="D145" s="309"/>
      <c r="E145" s="268"/>
      <c r="F145" s="192">
        <f>IF(E145="NA","NA",_xlfn.IFERROR(E145/E147*100,0))</f>
        <v>0</v>
      </c>
      <c r="G145" s="215">
        <f>_xlfn.IFERROR((F145*H145/100),"NA")</f>
        <v>0</v>
      </c>
      <c r="H145" s="173">
        <f>IF(F145="NA","NA",2.33)</f>
        <v>2.33</v>
      </c>
      <c r="I145" s="173">
        <v>2.33</v>
      </c>
      <c r="J145" s="265" t="s">
        <v>172</v>
      </c>
      <c r="K145" s="162"/>
    </row>
    <row r="146" spans="1:11" ht="17.25" customHeight="1">
      <c r="A146" s="233"/>
      <c r="B146" s="230"/>
      <c r="C146" s="310"/>
      <c r="D146" s="311"/>
      <c r="E146" s="268"/>
      <c r="F146" s="193"/>
      <c r="G146" s="215"/>
      <c r="H146" s="173"/>
      <c r="I146" s="173"/>
      <c r="J146" s="266"/>
      <c r="K146" s="162"/>
    </row>
    <row r="147" spans="1:11" ht="15">
      <c r="A147" s="233"/>
      <c r="B147" s="231" t="s">
        <v>4</v>
      </c>
      <c r="C147" s="261" t="s">
        <v>41</v>
      </c>
      <c r="D147" s="262"/>
      <c r="E147" s="299"/>
      <c r="F147" s="193"/>
      <c r="G147" s="215"/>
      <c r="H147" s="173"/>
      <c r="I147" s="173"/>
      <c r="J147" s="266"/>
      <c r="K147" s="162"/>
    </row>
    <row r="148" spans="1:11" ht="15">
      <c r="A148" s="234"/>
      <c r="B148" s="231"/>
      <c r="C148" s="242"/>
      <c r="D148" s="243"/>
      <c r="E148" s="299"/>
      <c r="F148" s="194"/>
      <c r="G148" s="215"/>
      <c r="H148" s="173"/>
      <c r="I148" s="173"/>
      <c r="J148" s="267"/>
      <c r="K148" s="162"/>
    </row>
    <row r="149" spans="1:11" ht="23.25" customHeight="1">
      <c r="A149" s="232" t="s">
        <v>600</v>
      </c>
      <c r="B149" s="229" t="s">
        <v>27</v>
      </c>
      <c r="C149" s="238" t="s">
        <v>42</v>
      </c>
      <c r="D149" s="239"/>
      <c r="E149" s="268"/>
      <c r="F149" s="192">
        <f>IF(E149="NA","NA",_xlfn.IFERROR(E149/E151*100,0))</f>
        <v>0</v>
      </c>
      <c r="G149" s="215">
        <f>_xlfn.IFERROR((F149*H149/100),"NA")</f>
        <v>0</v>
      </c>
      <c r="H149" s="173">
        <f>IF(F149="NA","NA",2.33)</f>
        <v>2.33</v>
      </c>
      <c r="I149" s="173">
        <v>2.33</v>
      </c>
      <c r="J149" s="265" t="s">
        <v>173</v>
      </c>
      <c r="K149" s="162"/>
    </row>
    <row r="150" spans="1:11" ht="23.25" customHeight="1">
      <c r="A150" s="233"/>
      <c r="B150" s="230"/>
      <c r="C150" s="306"/>
      <c r="D150" s="307"/>
      <c r="E150" s="268"/>
      <c r="F150" s="193"/>
      <c r="G150" s="215"/>
      <c r="H150" s="173"/>
      <c r="I150" s="173"/>
      <c r="J150" s="266"/>
      <c r="K150" s="162"/>
    </row>
    <row r="151" spans="1:11" ht="15">
      <c r="A151" s="233"/>
      <c r="B151" s="231" t="s">
        <v>4</v>
      </c>
      <c r="C151" s="261" t="s">
        <v>43</v>
      </c>
      <c r="D151" s="262"/>
      <c r="E151" s="299"/>
      <c r="F151" s="193"/>
      <c r="G151" s="215"/>
      <c r="H151" s="173"/>
      <c r="I151" s="173"/>
      <c r="J151" s="266"/>
      <c r="K151" s="162"/>
    </row>
    <row r="152" spans="1:11" ht="15">
      <c r="A152" s="234"/>
      <c r="B152" s="231"/>
      <c r="C152" s="242"/>
      <c r="D152" s="243"/>
      <c r="E152" s="299"/>
      <c r="F152" s="194"/>
      <c r="G152" s="215"/>
      <c r="H152" s="173"/>
      <c r="I152" s="173"/>
      <c r="J152" s="267"/>
      <c r="K152" s="162"/>
    </row>
    <row r="153" spans="1:11" ht="29.25" customHeight="1">
      <c r="A153" s="235" t="s">
        <v>601</v>
      </c>
      <c r="B153" s="229" t="s">
        <v>27</v>
      </c>
      <c r="C153" s="238" t="s">
        <v>65</v>
      </c>
      <c r="D153" s="239"/>
      <c r="E153" s="268"/>
      <c r="F153" s="192">
        <f>IF(E153="NA","NA",_xlfn.IFERROR(E153/E155*100,0))</f>
        <v>0</v>
      </c>
      <c r="G153" s="215">
        <f>_xlfn.IFERROR((F153*H153/100),"NA")</f>
        <v>0</v>
      </c>
      <c r="H153" s="173">
        <f>IF(F153="NA","NA",2.33)</f>
        <v>2.33</v>
      </c>
      <c r="I153" s="173">
        <v>2.33</v>
      </c>
      <c r="J153" s="265" t="s">
        <v>174</v>
      </c>
      <c r="K153" s="162"/>
    </row>
    <row r="154" spans="1:11" ht="29.25" customHeight="1">
      <c r="A154" s="236"/>
      <c r="B154" s="230"/>
      <c r="C154" s="306"/>
      <c r="D154" s="307"/>
      <c r="E154" s="268"/>
      <c r="F154" s="193"/>
      <c r="G154" s="215"/>
      <c r="H154" s="173"/>
      <c r="I154" s="173"/>
      <c r="J154" s="266"/>
      <c r="K154" s="162"/>
    </row>
    <row r="155" spans="1:11" ht="15" customHeight="1">
      <c r="A155" s="236"/>
      <c r="B155" s="231" t="s">
        <v>4</v>
      </c>
      <c r="C155" s="261" t="s">
        <v>179</v>
      </c>
      <c r="D155" s="262"/>
      <c r="E155" s="299"/>
      <c r="F155" s="193"/>
      <c r="G155" s="215"/>
      <c r="H155" s="173"/>
      <c r="I155" s="173"/>
      <c r="J155" s="266"/>
      <c r="K155" s="162"/>
    </row>
    <row r="156" spans="1:11" ht="15">
      <c r="A156" s="237"/>
      <c r="B156" s="231"/>
      <c r="C156" s="242"/>
      <c r="D156" s="243"/>
      <c r="E156" s="299"/>
      <c r="F156" s="194"/>
      <c r="G156" s="215"/>
      <c r="H156" s="173"/>
      <c r="I156" s="173"/>
      <c r="J156" s="267"/>
      <c r="K156" s="162"/>
    </row>
    <row r="157" spans="1:11" ht="23.25" customHeight="1">
      <c r="A157" s="235" t="s">
        <v>602</v>
      </c>
      <c r="B157" s="229" t="s">
        <v>27</v>
      </c>
      <c r="C157" s="238" t="s">
        <v>175</v>
      </c>
      <c r="D157" s="239"/>
      <c r="E157" s="268"/>
      <c r="F157" s="192">
        <f>IF(E157="NA","NA",_xlfn.IFERROR(E157/E159*100,0))</f>
        <v>0</v>
      </c>
      <c r="G157" s="215">
        <f>_xlfn.IFERROR((F157*H157/100),"NA")</f>
        <v>0</v>
      </c>
      <c r="H157" s="173">
        <f>IF(F157="NA","NA",2.33)</f>
        <v>2.33</v>
      </c>
      <c r="I157" s="173">
        <v>2.33</v>
      </c>
      <c r="J157" s="265" t="s">
        <v>176</v>
      </c>
      <c r="K157" s="162"/>
    </row>
    <row r="158" spans="1:11" ht="23.25" customHeight="1">
      <c r="A158" s="236"/>
      <c r="B158" s="230"/>
      <c r="C158" s="306"/>
      <c r="D158" s="307"/>
      <c r="E158" s="268"/>
      <c r="F158" s="193"/>
      <c r="G158" s="215"/>
      <c r="H158" s="173"/>
      <c r="I158" s="173"/>
      <c r="J158" s="266"/>
      <c r="K158" s="162"/>
    </row>
    <row r="159" spans="1:11" ht="15">
      <c r="A159" s="236"/>
      <c r="B159" s="231" t="s">
        <v>4</v>
      </c>
      <c r="C159" s="261" t="s">
        <v>66</v>
      </c>
      <c r="D159" s="262"/>
      <c r="E159" s="299"/>
      <c r="F159" s="193"/>
      <c r="G159" s="215"/>
      <c r="H159" s="173"/>
      <c r="I159" s="173"/>
      <c r="J159" s="266"/>
      <c r="K159" s="162"/>
    </row>
    <row r="160" spans="1:11" ht="15">
      <c r="A160" s="237"/>
      <c r="B160" s="231"/>
      <c r="C160" s="242"/>
      <c r="D160" s="243"/>
      <c r="E160" s="299"/>
      <c r="F160" s="194"/>
      <c r="G160" s="215"/>
      <c r="H160" s="173"/>
      <c r="I160" s="173"/>
      <c r="J160" s="267"/>
      <c r="K160" s="162"/>
    </row>
    <row r="161" spans="1:11" ht="15">
      <c r="A161" s="235" t="s">
        <v>603</v>
      </c>
      <c r="B161" s="229" t="s">
        <v>27</v>
      </c>
      <c r="C161" s="308" t="s">
        <v>44</v>
      </c>
      <c r="D161" s="309"/>
      <c r="E161" s="268"/>
      <c r="F161" s="192">
        <f>IF(E161="NA","NA",_xlfn.IFERROR(E161/E163*100,0))</f>
        <v>0</v>
      </c>
      <c r="G161" s="215">
        <f>_xlfn.IFERROR((F161*H161/100),"NA")</f>
        <v>0</v>
      </c>
      <c r="H161" s="173">
        <f>IF(F161="NA","NA",2.33)</f>
        <v>2.33</v>
      </c>
      <c r="I161" s="173">
        <v>2.33</v>
      </c>
      <c r="J161" s="265" t="s">
        <v>177</v>
      </c>
      <c r="K161" s="162"/>
    </row>
    <row r="162" spans="1:11" ht="18" customHeight="1">
      <c r="A162" s="236"/>
      <c r="B162" s="230"/>
      <c r="C162" s="310"/>
      <c r="D162" s="311"/>
      <c r="E162" s="268"/>
      <c r="F162" s="193"/>
      <c r="G162" s="215"/>
      <c r="H162" s="173"/>
      <c r="I162" s="173"/>
      <c r="J162" s="266"/>
      <c r="K162" s="162"/>
    </row>
    <row r="163" spans="1:11" ht="19.5" customHeight="1">
      <c r="A163" s="236"/>
      <c r="B163" s="231" t="s">
        <v>4</v>
      </c>
      <c r="C163" s="261" t="s">
        <v>178</v>
      </c>
      <c r="D163" s="262"/>
      <c r="E163" s="299"/>
      <c r="F163" s="193"/>
      <c r="G163" s="215"/>
      <c r="H163" s="173"/>
      <c r="I163" s="173"/>
      <c r="J163" s="266"/>
      <c r="K163" s="162"/>
    </row>
    <row r="164" spans="1:11" ht="23.25" customHeight="1">
      <c r="A164" s="237"/>
      <c r="B164" s="231"/>
      <c r="C164" s="242"/>
      <c r="D164" s="243"/>
      <c r="E164" s="299"/>
      <c r="F164" s="194"/>
      <c r="G164" s="215"/>
      <c r="H164" s="173"/>
      <c r="I164" s="173"/>
      <c r="J164" s="267"/>
      <c r="K164" s="162"/>
    </row>
    <row r="165" spans="1:11" ht="32.25" customHeight="1">
      <c r="A165" s="235" t="s">
        <v>604</v>
      </c>
      <c r="B165" s="229" t="s">
        <v>27</v>
      </c>
      <c r="C165" s="238" t="s">
        <v>198</v>
      </c>
      <c r="D165" s="239"/>
      <c r="E165" s="268"/>
      <c r="F165" s="192">
        <f>IF(E165="NA","NA",_xlfn.IFERROR(E165/E167*100,0))</f>
        <v>0</v>
      </c>
      <c r="G165" s="215">
        <f>_xlfn.IFERROR((F165*H165/100),"NA")</f>
        <v>0</v>
      </c>
      <c r="H165" s="173">
        <f>IF(F165="NA","NA",2.33)</f>
        <v>2.33</v>
      </c>
      <c r="I165" s="173">
        <v>2.33</v>
      </c>
      <c r="J165" s="265" t="s">
        <v>199</v>
      </c>
      <c r="K165" s="162"/>
    </row>
    <row r="166" spans="1:11" ht="29.25" customHeight="1">
      <c r="A166" s="236"/>
      <c r="B166" s="230"/>
      <c r="C166" s="240"/>
      <c r="D166" s="241"/>
      <c r="E166" s="268"/>
      <c r="F166" s="193"/>
      <c r="G166" s="215"/>
      <c r="H166" s="173"/>
      <c r="I166" s="173"/>
      <c r="J166" s="266"/>
      <c r="K166" s="162"/>
    </row>
    <row r="167" spans="1:11" ht="21" customHeight="1">
      <c r="A167" s="236"/>
      <c r="B167" s="231" t="s">
        <v>4</v>
      </c>
      <c r="C167" s="261" t="s">
        <v>76</v>
      </c>
      <c r="D167" s="262"/>
      <c r="E167" s="257"/>
      <c r="F167" s="193"/>
      <c r="G167" s="215"/>
      <c r="H167" s="173"/>
      <c r="I167" s="173"/>
      <c r="J167" s="266"/>
      <c r="K167" s="162"/>
    </row>
    <row r="168" spans="1:11" ht="16.5" customHeight="1">
      <c r="A168" s="237"/>
      <c r="B168" s="231"/>
      <c r="C168" s="242"/>
      <c r="D168" s="243"/>
      <c r="E168" s="258"/>
      <c r="F168" s="194"/>
      <c r="G168" s="215"/>
      <c r="H168" s="173"/>
      <c r="I168" s="173"/>
      <c r="J168" s="267"/>
      <c r="K168" s="162"/>
    </row>
    <row r="169" spans="1:11" ht="15">
      <c r="A169" s="232" t="s">
        <v>605</v>
      </c>
      <c r="B169" s="229" t="s">
        <v>27</v>
      </c>
      <c r="C169" s="246" t="s">
        <v>6</v>
      </c>
      <c r="D169" s="246"/>
      <c r="E169" s="203" t="s">
        <v>9</v>
      </c>
      <c r="F169" s="203" t="s">
        <v>9</v>
      </c>
      <c r="G169" s="247"/>
      <c r="H169" s="173" t="str">
        <f>IF(G169="","NA",2)</f>
        <v>NA</v>
      </c>
      <c r="I169" s="173">
        <v>3</v>
      </c>
      <c r="J169" s="265" t="s">
        <v>181</v>
      </c>
      <c r="K169" s="288"/>
    </row>
    <row r="170" spans="1:11" ht="15">
      <c r="A170" s="233"/>
      <c r="B170" s="230"/>
      <c r="C170" s="246"/>
      <c r="D170" s="246"/>
      <c r="E170" s="203"/>
      <c r="F170" s="203"/>
      <c r="G170" s="247"/>
      <c r="H170" s="173"/>
      <c r="I170" s="173"/>
      <c r="J170" s="266"/>
      <c r="K170" s="289"/>
    </row>
    <row r="171" spans="1:11" ht="15">
      <c r="A171" s="233"/>
      <c r="B171" s="231" t="s">
        <v>4</v>
      </c>
      <c r="C171" s="246"/>
      <c r="D171" s="246"/>
      <c r="E171" s="203"/>
      <c r="F171" s="203"/>
      <c r="G171" s="247"/>
      <c r="H171" s="173"/>
      <c r="I171" s="173"/>
      <c r="J171" s="266"/>
      <c r="K171" s="289"/>
    </row>
    <row r="172" spans="1:11" ht="15">
      <c r="A172" s="234"/>
      <c r="B172" s="231"/>
      <c r="C172" s="246"/>
      <c r="D172" s="246"/>
      <c r="E172" s="204"/>
      <c r="F172" s="204"/>
      <c r="G172" s="178"/>
      <c r="H172" s="173"/>
      <c r="I172" s="173"/>
      <c r="J172" s="267"/>
      <c r="K172" s="290"/>
    </row>
    <row r="173" spans="1:10" ht="18.75" hidden="1">
      <c r="A173" s="263" t="s">
        <v>14</v>
      </c>
      <c r="B173" s="263"/>
      <c r="C173" s="263"/>
      <c r="D173" s="263"/>
      <c r="E173" s="263"/>
      <c r="F173" s="263"/>
      <c r="G173" s="5">
        <f>SUM(G13:G172)</f>
        <v>0</v>
      </c>
      <c r="H173" s="14">
        <f>SUM(H13:H172)</f>
        <v>72.56999999999996</v>
      </c>
      <c r="I173" s="14">
        <f>SUM(I13:I172)</f>
        <v>99.56999999999996</v>
      </c>
      <c r="J173" s="23"/>
    </row>
    <row r="174" spans="1:10" ht="18.75">
      <c r="A174" s="263" t="s">
        <v>14</v>
      </c>
      <c r="B174" s="263"/>
      <c r="C174" s="263"/>
      <c r="D174" s="263"/>
      <c r="E174" s="263"/>
      <c r="F174" s="263"/>
      <c r="G174" s="9">
        <f>D178*E180/E179</f>
        <v>0</v>
      </c>
      <c r="H174" s="14">
        <f>H173</f>
        <v>72.56999999999996</v>
      </c>
      <c r="I174" s="14">
        <f>I173</f>
        <v>99.56999999999996</v>
      </c>
      <c r="J174" s="23"/>
    </row>
    <row r="175" spans="1:10" ht="15">
      <c r="A175" s="260"/>
      <c r="B175" s="260"/>
      <c r="C175" s="260"/>
      <c r="D175" s="260"/>
      <c r="E175" s="260"/>
      <c r="F175" s="260"/>
      <c r="G175" s="260"/>
      <c r="H175" s="260"/>
      <c r="I175" s="260"/>
      <c r="J175" s="24"/>
    </row>
    <row r="177" ht="15.75" thickBot="1"/>
    <row r="178" spans="3:5" ht="15.75" hidden="1">
      <c r="C178" s="8" t="s">
        <v>37</v>
      </c>
      <c r="D178" s="8">
        <v>100</v>
      </c>
      <c r="E178" s="2"/>
    </row>
    <row r="179" spans="3:5" ht="15.75" hidden="1">
      <c r="C179" s="21" t="s">
        <v>39</v>
      </c>
      <c r="D179" s="20">
        <f>H173</f>
        <v>72.56999999999996</v>
      </c>
      <c r="E179" s="16">
        <v>100</v>
      </c>
    </row>
    <row r="180" spans="3:5" ht="15.75" hidden="1">
      <c r="C180" s="21" t="s">
        <v>28</v>
      </c>
      <c r="D180" s="20">
        <f>G173</f>
        <v>0</v>
      </c>
      <c r="E180" s="17">
        <f>D180*E179/D179</f>
        <v>0</v>
      </c>
    </row>
    <row r="181" spans="3:5" ht="15.75" hidden="1">
      <c r="C181" s="119" t="s">
        <v>29</v>
      </c>
      <c r="D181" s="120">
        <f>D178*E180/E179</f>
        <v>0</v>
      </c>
      <c r="E181" s="3"/>
    </row>
    <row r="182" spans="1:6" ht="18.75" customHeight="1">
      <c r="A182" s="131" t="s">
        <v>739</v>
      </c>
      <c r="B182" s="134" t="s">
        <v>737</v>
      </c>
      <c r="C182" s="121"/>
      <c r="D182" s="129" t="s">
        <v>740</v>
      </c>
      <c r="E182" s="122"/>
      <c r="F182" s="123"/>
    </row>
    <row r="183" spans="1:6" ht="18.75" customHeight="1">
      <c r="A183" s="132"/>
      <c r="B183" s="135"/>
      <c r="C183" s="118"/>
      <c r="D183" s="24" t="s">
        <v>736</v>
      </c>
      <c r="E183" s="124"/>
      <c r="F183" s="125"/>
    </row>
    <row r="184" spans="1:6" ht="18.75" customHeight="1" thickBot="1">
      <c r="A184" s="133"/>
      <c r="B184" s="136"/>
      <c r="C184" s="127"/>
      <c r="D184" s="130" t="s">
        <v>736</v>
      </c>
      <c r="E184" s="126"/>
      <c r="F184" s="128"/>
    </row>
  </sheetData>
  <sheetProtection password="CC5A" sheet="1" objects="1" scenarios="1"/>
  <mergeCells count="518">
    <mergeCell ref="K57:K60"/>
    <mergeCell ref="B59:B60"/>
    <mergeCell ref="C59:D60"/>
    <mergeCell ref="E59:E60"/>
    <mergeCell ref="A53:A56"/>
    <mergeCell ref="B53:B54"/>
    <mergeCell ref="C53:D54"/>
    <mergeCell ref="E53:E54"/>
    <mergeCell ref="F53:F56"/>
    <mergeCell ref="G53:G56"/>
    <mergeCell ref="H53:H56"/>
    <mergeCell ref="E55:E56"/>
    <mergeCell ref="A57:A60"/>
    <mergeCell ref="B57:B58"/>
    <mergeCell ref="C57:D58"/>
    <mergeCell ref="E57:E58"/>
    <mergeCell ref="F57:F60"/>
    <mergeCell ref="G57:G60"/>
    <mergeCell ref="H57:H60"/>
    <mergeCell ref="I57:I60"/>
    <mergeCell ref="B97:B98"/>
    <mergeCell ref="F97:F100"/>
    <mergeCell ref="G97:G100"/>
    <mergeCell ref="H97:H100"/>
    <mergeCell ref="I97:I100"/>
    <mergeCell ref="J97:J100"/>
    <mergeCell ref="B99:B100"/>
    <mergeCell ref="C97:D98"/>
    <mergeCell ref="E97:E98"/>
    <mergeCell ref="C99:D100"/>
    <mergeCell ref="J141:J144"/>
    <mergeCell ref="A45:A48"/>
    <mergeCell ref="B45:B46"/>
    <mergeCell ref="B47:B48"/>
    <mergeCell ref="C45:D46"/>
    <mergeCell ref="C47:D48"/>
    <mergeCell ref="E45:E46"/>
    <mergeCell ref="E47:E48"/>
    <mergeCell ref="F45:F48"/>
    <mergeCell ref="G45:G48"/>
    <mergeCell ref="J53:J56"/>
    <mergeCell ref="A101:A104"/>
    <mergeCell ref="B101:B102"/>
    <mergeCell ref="C101:D102"/>
    <mergeCell ref="E101:E102"/>
    <mergeCell ref="F101:F104"/>
    <mergeCell ref="G101:G104"/>
    <mergeCell ref="H101:H104"/>
    <mergeCell ref="I101:I104"/>
    <mergeCell ref="J101:J104"/>
    <mergeCell ref="B103:B104"/>
    <mergeCell ref="C103:D104"/>
    <mergeCell ref="E103:E104"/>
    <mergeCell ref="A97:A100"/>
    <mergeCell ref="J157:J160"/>
    <mergeCell ref="B159:B160"/>
    <mergeCell ref="C159:D160"/>
    <mergeCell ref="E159:E160"/>
    <mergeCell ref="J149:J152"/>
    <mergeCell ref="J153:J156"/>
    <mergeCell ref="E149:E150"/>
    <mergeCell ref="F149:F152"/>
    <mergeCell ref="G149:G152"/>
    <mergeCell ref="I149:I152"/>
    <mergeCell ref="B151:B152"/>
    <mergeCell ref="C151:D152"/>
    <mergeCell ref="E151:E152"/>
    <mergeCell ref="H149:H152"/>
    <mergeCell ref="K133:K136"/>
    <mergeCell ref="A137:A140"/>
    <mergeCell ref="B137:B138"/>
    <mergeCell ref="C137:D140"/>
    <mergeCell ref="E137:E140"/>
    <mergeCell ref="F137:F140"/>
    <mergeCell ref="G137:G140"/>
    <mergeCell ref="H137:H140"/>
    <mergeCell ref="I137:I140"/>
    <mergeCell ref="J137:J140"/>
    <mergeCell ref="B139:B140"/>
    <mergeCell ref="A133:A136"/>
    <mergeCell ref="B133:B134"/>
    <mergeCell ref="C133:D136"/>
    <mergeCell ref="E133:E136"/>
    <mergeCell ref="F133:F136"/>
    <mergeCell ref="G133:G136"/>
    <mergeCell ref="H133:H136"/>
    <mergeCell ref="I133:I136"/>
    <mergeCell ref="J133:J136"/>
    <mergeCell ref="B135:B136"/>
    <mergeCell ref="J129:J132"/>
    <mergeCell ref="K129:K132"/>
    <mergeCell ref="B131:B132"/>
    <mergeCell ref="C131:D132"/>
    <mergeCell ref="E131:E132"/>
    <mergeCell ref="A125:A128"/>
    <mergeCell ref="B125:B126"/>
    <mergeCell ref="C125:D128"/>
    <mergeCell ref="E125:E128"/>
    <mergeCell ref="F125:F128"/>
    <mergeCell ref="G125:G128"/>
    <mergeCell ref="H125:H128"/>
    <mergeCell ref="I125:I128"/>
    <mergeCell ref="J125:J128"/>
    <mergeCell ref="B127:B128"/>
    <mergeCell ref="A129:A132"/>
    <mergeCell ref="B129:B130"/>
    <mergeCell ref="C129:D130"/>
    <mergeCell ref="E129:E130"/>
    <mergeCell ref="F129:F132"/>
    <mergeCell ref="G129:G132"/>
    <mergeCell ref="H129:H132"/>
    <mergeCell ref="I129:I132"/>
    <mergeCell ref="A117:A120"/>
    <mergeCell ref="B121:B122"/>
    <mergeCell ref="C121:D124"/>
    <mergeCell ref="E121:E124"/>
    <mergeCell ref="F121:F124"/>
    <mergeCell ref="G121:G124"/>
    <mergeCell ref="H121:H124"/>
    <mergeCell ref="I121:I124"/>
    <mergeCell ref="J121:J124"/>
    <mergeCell ref="B123:B124"/>
    <mergeCell ref="A121:A124"/>
    <mergeCell ref="A113:A116"/>
    <mergeCell ref="B113:B114"/>
    <mergeCell ref="C113:D114"/>
    <mergeCell ref="E113:E114"/>
    <mergeCell ref="F113:F116"/>
    <mergeCell ref="G113:G116"/>
    <mergeCell ref="H113:H116"/>
    <mergeCell ref="I113:I116"/>
    <mergeCell ref="J113:J116"/>
    <mergeCell ref="B115:B116"/>
    <mergeCell ref="C115:D116"/>
    <mergeCell ref="E115:E116"/>
    <mergeCell ref="A105:A108"/>
    <mergeCell ref="B105:B106"/>
    <mergeCell ref="C105:D106"/>
    <mergeCell ref="E105:E106"/>
    <mergeCell ref="F105:F108"/>
    <mergeCell ref="G105:G108"/>
    <mergeCell ref="H105:H108"/>
    <mergeCell ref="I105:I108"/>
    <mergeCell ref="J105:J108"/>
    <mergeCell ref="B107:B108"/>
    <mergeCell ref="C107:D108"/>
    <mergeCell ref="E107:E108"/>
    <mergeCell ref="A109:A112"/>
    <mergeCell ref="B109:B110"/>
    <mergeCell ref="C109:D110"/>
    <mergeCell ref="E109:E110"/>
    <mergeCell ref="F109:F112"/>
    <mergeCell ref="G109:G112"/>
    <mergeCell ref="I109:I112"/>
    <mergeCell ref="B111:B112"/>
    <mergeCell ref="C111:D112"/>
    <mergeCell ref="E111:E112"/>
    <mergeCell ref="H109:H112"/>
    <mergeCell ref="A141:A144"/>
    <mergeCell ref="B141:B142"/>
    <mergeCell ref="C141:D142"/>
    <mergeCell ref="E141:E142"/>
    <mergeCell ref="F141:F144"/>
    <mergeCell ref="G141:G144"/>
    <mergeCell ref="B143:B144"/>
    <mergeCell ref="C143:D144"/>
    <mergeCell ref="E143:E144"/>
    <mergeCell ref="A13:A16"/>
    <mergeCell ref="B13:B14"/>
    <mergeCell ref="C13:D16"/>
    <mergeCell ref="E13:E16"/>
    <mergeCell ref="F13:F16"/>
    <mergeCell ref="G13:G16"/>
    <mergeCell ref="H13:H16"/>
    <mergeCell ref="I13:I16"/>
    <mergeCell ref="J13:J16"/>
    <mergeCell ref="B15:B16"/>
    <mergeCell ref="K13:K16"/>
    <mergeCell ref="B65:B66"/>
    <mergeCell ref="C65:D66"/>
    <mergeCell ref="E65:E66"/>
    <mergeCell ref="F65:F68"/>
    <mergeCell ref="G65:G68"/>
    <mergeCell ref="H65:H68"/>
    <mergeCell ref="I65:I68"/>
    <mergeCell ref="J65:J68"/>
    <mergeCell ref="B67:B68"/>
    <mergeCell ref="C67:D68"/>
    <mergeCell ref="E67:E68"/>
    <mergeCell ref="H45:H48"/>
    <mergeCell ref="I45:I48"/>
    <mergeCell ref="J45:J48"/>
    <mergeCell ref="K45:K48"/>
    <mergeCell ref="J21:J24"/>
    <mergeCell ref="E19:E20"/>
    <mergeCell ref="C33:D34"/>
    <mergeCell ref="E33:E34"/>
    <mergeCell ref="C35:D36"/>
    <mergeCell ref="E35:E36"/>
    <mergeCell ref="H33:H36"/>
    <mergeCell ref="K53:K56"/>
    <mergeCell ref="J169:J172"/>
    <mergeCell ref="J69:J72"/>
    <mergeCell ref="A9:A11"/>
    <mergeCell ref="B9:B11"/>
    <mergeCell ref="C9:K9"/>
    <mergeCell ref="C10:K10"/>
    <mergeCell ref="C11:K11"/>
    <mergeCell ref="A29:A32"/>
    <mergeCell ref="B29:B30"/>
    <mergeCell ref="B31:B32"/>
    <mergeCell ref="F29:F32"/>
    <mergeCell ref="G29:G32"/>
    <mergeCell ref="H29:H32"/>
    <mergeCell ref="I29:I32"/>
    <mergeCell ref="J29:J32"/>
    <mergeCell ref="K29:K32"/>
    <mergeCell ref="C29:D32"/>
    <mergeCell ref="E29:E32"/>
    <mergeCell ref="J165:J168"/>
    <mergeCell ref="J109:J112"/>
    <mergeCell ref="J77:J80"/>
    <mergeCell ref="J145:J148"/>
    <mergeCell ref="A65:A68"/>
    <mergeCell ref="J161:J164"/>
    <mergeCell ref="A33:A36"/>
    <mergeCell ref="B33:B34"/>
    <mergeCell ref="F33:F36"/>
    <mergeCell ref="G33:G36"/>
    <mergeCell ref="I33:I36"/>
    <mergeCell ref="A17:A24"/>
    <mergeCell ref="B117:B118"/>
    <mergeCell ref="C117:D118"/>
    <mergeCell ref="E117:E118"/>
    <mergeCell ref="A49:A52"/>
    <mergeCell ref="B49:B50"/>
    <mergeCell ref="C49:D50"/>
    <mergeCell ref="E49:E50"/>
    <mergeCell ref="F49:F52"/>
    <mergeCell ref="G49:G52"/>
    <mergeCell ref="I49:I52"/>
    <mergeCell ref="B51:B52"/>
    <mergeCell ref="G17:G20"/>
    <mergeCell ref="I17:I20"/>
    <mergeCell ref="B19:B20"/>
    <mergeCell ref="C19:D20"/>
    <mergeCell ref="B35:B36"/>
    <mergeCell ref="B21:B22"/>
    <mergeCell ref="E99:E100"/>
    <mergeCell ref="C21:D22"/>
    <mergeCell ref="E21:E22"/>
    <mergeCell ref="B23:B24"/>
    <mergeCell ref="C23:D24"/>
    <mergeCell ref="E23:E24"/>
    <mergeCell ref="F21:F24"/>
    <mergeCell ref="G21:G24"/>
    <mergeCell ref="B17:B18"/>
    <mergeCell ref="I73:I76"/>
    <mergeCell ref="B75:B76"/>
    <mergeCell ref="C75:D76"/>
    <mergeCell ref="E75:E76"/>
    <mergeCell ref="I53:I56"/>
    <mergeCell ref="B61:B62"/>
    <mergeCell ref="C61:D62"/>
    <mergeCell ref="E61:E62"/>
    <mergeCell ref="F61:F64"/>
    <mergeCell ref="G61:G64"/>
    <mergeCell ref="I61:I64"/>
    <mergeCell ref="B63:B64"/>
    <mergeCell ref="C63:D64"/>
    <mergeCell ref="E63:E64"/>
    <mergeCell ref="B55:B56"/>
    <mergeCell ref="C55:D56"/>
    <mergeCell ref="A37:A40"/>
    <mergeCell ref="B37:B38"/>
    <mergeCell ref="C37:D40"/>
    <mergeCell ref="E37:E40"/>
    <mergeCell ref="F37:F40"/>
    <mergeCell ref="G37:G40"/>
    <mergeCell ref="B39:B40"/>
    <mergeCell ref="I37:I40"/>
    <mergeCell ref="F73:F76"/>
    <mergeCell ref="H41:H44"/>
    <mergeCell ref="I41:I44"/>
    <mergeCell ref="A41:A44"/>
    <mergeCell ref="B41:B42"/>
    <mergeCell ref="B43:B44"/>
    <mergeCell ref="F41:F44"/>
    <mergeCell ref="G41:G44"/>
    <mergeCell ref="C51:D52"/>
    <mergeCell ref="E51:E52"/>
    <mergeCell ref="A73:A76"/>
    <mergeCell ref="B73:B74"/>
    <mergeCell ref="C73:D74"/>
    <mergeCell ref="E73:E74"/>
    <mergeCell ref="G73:G76"/>
    <mergeCell ref="A61:A64"/>
    <mergeCell ref="A145:A148"/>
    <mergeCell ref="B145:B146"/>
    <mergeCell ref="C145:D146"/>
    <mergeCell ref="E145:E146"/>
    <mergeCell ref="F145:F148"/>
    <mergeCell ref="G145:G148"/>
    <mergeCell ref="I145:I148"/>
    <mergeCell ref="B147:B148"/>
    <mergeCell ref="C147:D148"/>
    <mergeCell ref="E147:E148"/>
    <mergeCell ref="H145:H148"/>
    <mergeCell ref="E163:E164"/>
    <mergeCell ref="H161:H164"/>
    <mergeCell ref="A149:A152"/>
    <mergeCell ref="B149:B150"/>
    <mergeCell ref="C149:D150"/>
    <mergeCell ref="F153:F156"/>
    <mergeCell ref="G153:G156"/>
    <mergeCell ref="I153:I156"/>
    <mergeCell ref="B155:B156"/>
    <mergeCell ref="C155:D156"/>
    <mergeCell ref="E155:E156"/>
    <mergeCell ref="A153:A156"/>
    <mergeCell ref="B153:B154"/>
    <mergeCell ref="C153:D154"/>
    <mergeCell ref="E153:E154"/>
    <mergeCell ref="H153:H156"/>
    <mergeCell ref="C157:D158"/>
    <mergeCell ref="E157:E158"/>
    <mergeCell ref="F157:F160"/>
    <mergeCell ref="G157:G160"/>
    <mergeCell ref="H157:H160"/>
    <mergeCell ref="I157:I160"/>
    <mergeCell ref="A174:F174"/>
    <mergeCell ref="A93:A96"/>
    <mergeCell ref="A165:A168"/>
    <mergeCell ref="B165:B166"/>
    <mergeCell ref="C165:D166"/>
    <mergeCell ref="E165:E166"/>
    <mergeCell ref="F165:F168"/>
    <mergeCell ref="G165:G168"/>
    <mergeCell ref="I165:I168"/>
    <mergeCell ref="B167:B168"/>
    <mergeCell ref="C167:D168"/>
    <mergeCell ref="E167:E168"/>
    <mergeCell ref="H165:H168"/>
    <mergeCell ref="A157:A160"/>
    <mergeCell ref="B157:B158"/>
    <mergeCell ref="A161:A164"/>
    <mergeCell ref="B161:B162"/>
    <mergeCell ref="C161:D162"/>
    <mergeCell ref="E161:E162"/>
    <mergeCell ref="F161:F164"/>
    <mergeCell ref="G161:G164"/>
    <mergeCell ref="I161:I164"/>
    <mergeCell ref="B163:B164"/>
    <mergeCell ref="C163:D164"/>
    <mergeCell ref="A175:I175"/>
    <mergeCell ref="I69:I72"/>
    <mergeCell ref="B71:B72"/>
    <mergeCell ref="C71:D72"/>
    <mergeCell ref="E71:E72"/>
    <mergeCell ref="A169:A172"/>
    <mergeCell ref="B169:B170"/>
    <mergeCell ref="F169:F172"/>
    <mergeCell ref="G169:G172"/>
    <mergeCell ref="C169:D172"/>
    <mergeCell ref="E169:E172"/>
    <mergeCell ref="A69:A72"/>
    <mergeCell ref="B69:B70"/>
    <mergeCell ref="C69:D70"/>
    <mergeCell ref="E69:E70"/>
    <mergeCell ref="F69:F72"/>
    <mergeCell ref="G69:G72"/>
    <mergeCell ref="I169:I172"/>
    <mergeCell ref="B171:B172"/>
    <mergeCell ref="A173:F173"/>
    <mergeCell ref="H69:H72"/>
    <mergeCell ref="H169:H172"/>
    <mergeCell ref="I81:I84"/>
    <mergeCell ref="C83:D84"/>
    <mergeCell ref="K33:K36"/>
    <mergeCell ref="K17:K20"/>
    <mergeCell ref="K49:K52"/>
    <mergeCell ref="K73:K76"/>
    <mergeCell ref="K81:K84"/>
    <mergeCell ref="K61:K64"/>
    <mergeCell ref="H17:H20"/>
    <mergeCell ref="H49:H52"/>
    <mergeCell ref="H73:H76"/>
    <mergeCell ref="H81:H84"/>
    <mergeCell ref="H61:H64"/>
    <mergeCell ref="J33:J36"/>
    <mergeCell ref="J17:J20"/>
    <mergeCell ref="J49:J52"/>
    <mergeCell ref="J73:J76"/>
    <mergeCell ref="J81:J84"/>
    <mergeCell ref="J61:J64"/>
    <mergeCell ref="K21:K24"/>
    <mergeCell ref="H21:H24"/>
    <mergeCell ref="K37:K40"/>
    <mergeCell ref="K41:K44"/>
    <mergeCell ref="I21:I24"/>
    <mergeCell ref="K65:K68"/>
    <mergeCell ref="J57:J60"/>
    <mergeCell ref="A1:K2"/>
    <mergeCell ref="A3:K4"/>
    <mergeCell ref="A5:K6"/>
    <mergeCell ref="B7:F7"/>
    <mergeCell ref="G7:J7"/>
    <mergeCell ref="B8:C8"/>
    <mergeCell ref="E8:F8"/>
    <mergeCell ref="G8:J8"/>
    <mergeCell ref="B12:D12"/>
    <mergeCell ref="J37:J40"/>
    <mergeCell ref="H37:H40"/>
    <mergeCell ref="J41:J44"/>
    <mergeCell ref="C41:D44"/>
    <mergeCell ref="E41:E44"/>
    <mergeCell ref="C17:D18"/>
    <mergeCell ref="E17:E18"/>
    <mergeCell ref="F17:F20"/>
    <mergeCell ref="F117:F120"/>
    <mergeCell ref="G117:G120"/>
    <mergeCell ref="H117:H120"/>
    <mergeCell ref="I117:I120"/>
    <mergeCell ref="C77:D78"/>
    <mergeCell ref="E77:E78"/>
    <mergeCell ref="F77:F80"/>
    <mergeCell ref="G77:G80"/>
    <mergeCell ref="I77:I80"/>
    <mergeCell ref="C79:D80"/>
    <mergeCell ref="E79:E80"/>
    <mergeCell ref="H77:H80"/>
    <mergeCell ref="C81:D82"/>
    <mergeCell ref="E81:E82"/>
    <mergeCell ref="F81:F84"/>
    <mergeCell ref="G81:G84"/>
    <mergeCell ref="A85:A88"/>
    <mergeCell ref="B85:B86"/>
    <mergeCell ref="F85:F88"/>
    <mergeCell ref="G85:G88"/>
    <mergeCell ref="A77:A80"/>
    <mergeCell ref="B77:B78"/>
    <mergeCell ref="B79:B80"/>
    <mergeCell ref="A81:A84"/>
    <mergeCell ref="B81:B82"/>
    <mergeCell ref="B83:B84"/>
    <mergeCell ref="E83:E84"/>
    <mergeCell ref="K141:K144"/>
    <mergeCell ref="B93:B94"/>
    <mergeCell ref="F93:F96"/>
    <mergeCell ref="H93:H96"/>
    <mergeCell ref="J93:J96"/>
    <mergeCell ref="H85:H88"/>
    <mergeCell ref="I85:I88"/>
    <mergeCell ref="J85:J88"/>
    <mergeCell ref="B87:B88"/>
    <mergeCell ref="K85:K88"/>
    <mergeCell ref="C85:D86"/>
    <mergeCell ref="C87:D88"/>
    <mergeCell ref="E85:E86"/>
    <mergeCell ref="E87:E88"/>
    <mergeCell ref="K117:K120"/>
    <mergeCell ref="K101:K104"/>
    <mergeCell ref="J117:J120"/>
    <mergeCell ref="I141:I144"/>
    <mergeCell ref="H141:H144"/>
    <mergeCell ref="B119:B120"/>
    <mergeCell ref="C119:D120"/>
    <mergeCell ref="E119:E120"/>
    <mergeCell ref="K121:K124"/>
    <mergeCell ref="K125:K128"/>
    <mergeCell ref="B95:B96"/>
    <mergeCell ref="C93:D96"/>
    <mergeCell ref="E93:E96"/>
    <mergeCell ref="K161:K164"/>
    <mergeCell ref="K165:K168"/>
    <mergeCell ref="A89:A92"/>
    <mergeCell ref="B89:B90"/>
    <mergeCell ref="C89:D90"/>
    <mergeCell ref="E89:E90"/>
    <mergeCell ref="F89:F92"/>
    <mergeCell ref="G89:G92"/>
    <mergeCell ref="H89:H92"/>
    <mergeCell ref="I89:I92"/>
    <mergeCell ref="J89:J92"/>
    <mergeCell ref="B91:B92"/>
    <mergeCell ref="C91:D92"/>
    <mergeCell ref="E91:E92"/>
    <mergeCell ref="K93:K96"/>
    <mergeCell ref="K89:K92"/>
    <mergeCell ref="K145:K148"/>
    <mergeCell ref="K149:K152"/>
    <mergeCell ref="K153:K156"/>
    <mergeCell ref="K137:K140"/>
    <mergeCell ref="K157:K160"/>
    <mergeCell ref="K169:K172"/>
    <mergeCell ref="A182:A184"/>
    <mergeCell ref="B182:B184"/>
    <mergeCell ref="K97:K100"/>
    <mergeCell ref="K105:K108"/>
    <mergeCell ref="K113:K116"/>
    <mergeCell ref="J25:J28"/>
    <mergeCell ref="A25:A28"/>
    <mergeCell ref="B25:B26"/>
    <mergeCell ref="C25:D26"/>
    <mergeCell ref="E25:E26"/>
    <mergeCell ref="F25:F28"/>
    <mergeCell ref="G25:G28"/>
    <mergeCell ref="I25:I28"/>
    <mergeCell ref="B27:B28"/>
    <mergeCell ref="C27:D28"/>
    <mergeCell ref="E27:E28"/>
    <mergeCell ref="H25:H28"/>
    <mergeCell ref="K25:K28"/>
    <mergeCell ref="K109:K112"/>
    <mergeCell ref="K77:K80"/>
    <mergeCell ref="K69:K72"/>
    <mergeCell ref="G93:G96"/>
    <mergeCell ref="I93:I96"/>
  </mergeCells>
  <conditionalFormatting sqref="G13:G16">
    <cfRule type="expression" priority="138" dxfId="0">
      <formula>$B$9=2</formula>
    </cfRule>
  </conditionalFormatting>
  <conditionalFormatting sqref="E17:E18">
    <cfRule type="expression" priority="163" dxfId="0">
      <formula>$B$9=2</formula>
    </cfRule>
  </conditionalFormatting>
  <conditionalFormatting sqref="E19:E20">
    <cfRule type="expression" priority="162" dxfId="0">
      <formula>$B$9=2</formula>
    </cfRule>
  </conditionalFormatting>
  <conditionalFormatting sqref="E21:E28">
    <cfRule type="expression" priority="161" dxfId="0">
      <formula>$B$9=2</formula>
    </cfRule>
  </conditionalFormatting>
  <conditionalFormatting sqref="E33:E34">
    <cfRule type="expression" priority="131" dxfId="0">
      <formula>$B$9=3</formula>
    </cfRule>
    <cfRule type="expression" priority="159" dxfId="0">
      <formula>$B$9=2</formula>
    </cfRule>
  </conditionalFormatting>
  <conditionalFormatting sqref="E35:E36">
    <cfRule type="expression" priority="130" dxfId="0">
      <formula>$B$9=3</formula>
    </cfRule>
    <cfRule type="expression" priority="158" dxfId="0">
      <formula>$B$9=2</formula>
    </cfRule>
  </conditionalFormatting>
  <conditionalFormatting sqref="G133:G136">
    <cfRule type="expression" priority="139" dxfId="0">
      <formula>$B$9=2</formula>
    </cfRule>
  </conditionalFormatting>
  <conditionalFormatting sqref="G29:G32">
    <cfRule type="expression" priority="137" dxfId="0">
      <formula>$B$9=3</formula>
    </cfRule>
  </conditionalFormatting>
  <conditionalFormatting sqref="G37:G40">
    <cfRule type="expression" priority="136" dxfId="0">
      <formula>$B$9=3</formula>
    </cfRule>
  </conditionalFormatting>
  <conditionalFormatting sqref="G93:G96">
    <cfRule type="expression" priority="134" dxfId="0">
      <formula>$B$9=3</formula>
    </cfRule>
  </conditionalFormatting>
  <conditionalFormatting sqref="G125:G128">
    <cfRule type="expression" priority="132" dxfId="0">
      <formula>$B$9=3</formula>
    </cfRule>
  </conditionalFormatting>
  <conditionalFormatting sqref="E45:E46">
    <cfRule type="expression" priority="128" dxfId="0">
      <formula>$B$9=3</formula>
    </cfRule>
    <cfRule type="expression" priority="129" dxfId="0">
      <formula>$B$9=2</formula>
    </cfRule>
  </conditionalFormatting>
  <conditionalFormatting sqref="E47:E48">
    <cfRule type="expression" priority="126" dxfId="0">
      <formula>$B$9=3</formula>
    </cfRule>
    <cfRule type="expression" priority="127" dxfId="0">
      <formula>$B$9=2</formula>
    </cfRule>
  </conditionalFormatting>
  <conditionalFormatting sqref="E49:E50">
    <cfRule type="expression" priority="124" dxfId="0">
      <formula>$B$9=3</formula>
    </cfRule>
  </conditionalFormatting>
  <conditionalFormatting sqref="E53:E54">
    <cfRule type="expression" priority="122" dxfId="0">
      <formula>$B$9=3</formula>
    </cfRule>
  </conditionalFormatting>
  <conditionalFormatting sqref="E57:E58">
    <cfRule type="expression" priority="120" dxfId="0">
      <formula>$B$9=3</formula>
    </cfRule>
  </conditionalFormatting>
  <conditionalFormatting sqref="E61:E62">
    <cfRule type="expression" priority="118" dxfId="0">
      <formula>$B$9=3</formula>
    </cfRule>
  </conditionalFormatting>
  <conditionalFormatting sqref="E65:E66">
    <cfRule type="expression" priority="116" dxfId="0">
      <formula>$B$9=3</formula>
    </cfRule>
  </conditionalFormatting>
  <conditionalFormatting sqref="E69:E70">
    <cfRule type="expression" priority="114" dxfId="0">
      <formula>$B$9=3</formula>
    </cfRule>
  </conditionalFormatting>
  <conditionalFormatting sqref="E73:E74">
    <cfRule type="expression" priority="112" dxfId="0">
      <formula>$B$9=3</formula>
    </cfRule>
    <cfRule type="expression" priority="113" dxfId="0">
      <formula>$B$9=2</formula>
    </cfRule>
  </conditionalFormatting>
  <conditionalFormatting sqref="E77:E78">
    <cfRule type="expression" priority="110" dxfId="0">
      <formula>$B$9=3</formula>
    </cfRule>
    <cfRule type="expression" priority="111" dxfId="0">
      <formula>$B$9=2</formula>
    </cfRule>
  </conditionalFormatting>
  <conditionalFormatting sqref="E81:E82">
    <cfRule type="expression" priority="108" dxfId="0">
      <formula>$B$9=3</formula>
    </cfRule>
  </conditionalFormatting>
  <conditionalFormatting sqref="E85:E86">
    <cfRule type="expression" priority="106" dxfId="0">
      <formula>$B$9=3</formula>
    </cfRule>
  </conditionalFormatting>
  <conditionalFormatting sqref="E89:E90">
    <cfRule type="expression" priority="104" dxfId="0">
      <formula>$B$9=3</formula>
    </cfRule>
  </conditionalFormatting>
  <conditionalFormatting sqref="E97:E98">
    <cfRule type="expression" priority="102" dxfId="0">
      <formula>$B$9=3</formula>
    </cfRule>
    <cfRule type="expression" priority="103" dxfId="0">
      <formula>$B$9=2</formula>
    </cfRule>
  </conditionalFormatting>
  <conditionalFormatting sqref="E101:E102">
    <cfRule type="expression" priority="100" dxfId="0">
      <formula>$B$9=3</formula>
    </cfRule>
    <cfRule type="expression" priority="101" dxfId="0">
      <formula>$B$9=2</formula>
    </cfRule>
  </conditionalFormatting>
  <conditionalFormatting sqref="E105:E106">
    <cfRule type="expression" priority="98" dxfId="0">
      <formula>$B$9=3</formula>
    </cfRule>
    <cfRule type="expression" priority="99" dxfId="0">
      <formula>$B$9=2</formula>
    </cfRule>
  </conditionalFormatting>
  <conditionalFormatting sqref="E109:E110">
    <cfRule type="expression" priority="96" dxfId="0">
      <formula>$B$9=3</formula>
    </cfRule>
    <cfRule type="expression" priority="97" dxfId="0">
      <formula>$B$9=2</formula>
    </cfRule>
  </conditionalFormatting>
  <conditionalFormatting sqref="E113:E114">
    <cfRule type="expression" priority="94" dxfId="0">
      <formula>$B$9=3</formula>
    </cfRule>
  </conditionalFormatting>
  <conditionalFormatting sqref="E117:E118">
    <cfRule type="expression" priority="92" dxfId="0">
      <formula>$B$9=3</formula>
    </cfRule>
  </conditionalFormatting>
  <conditionalFormatting sqref="E129:E130">
    <cfRule type="expression" priority="90" dxfId="0">
      <formula>$B$9=3</formula>
    </cfRule>
  </conditionalFormatting>
  <conditionalFormatting sqref="E145:E146">
    <cfRule type="expression" priority="70" dxfId="0">
      <formula>$B$9=3</formula>
    </cfRule>
  </conditionalFormatting>
  <conditionalFormatting sqref="E149:E150">
    <cfRule type="expression" priority="68" dxfId="0">
      <formula>$B$9=3</formula>
    </cfRule>
  </conditionalFormatting>
  <conditionalFormatting sqref="E153:E154">
    <cfRule type="expression" priority="62" dxfId="0">
      <formula>$B$9=3</formula>
    </cfRule>
  </conditionalFormatting>
  <conditionalFormatting sqref="E157:E158">
    <cfRule type="expression" priority="60" dxfId="0">
      <formula>$B$9=3</formula>
    </cfRule>
  </conditionalFormatting>
  <conditionalFormatting sqref="E161:E162">
    <cfRule type="expression" priority="58" dxfId="0">
      <formula>$B$9=3</formula>
    </cfRule>
  </conditionalFormatting>
  <conditionalFormatting sqref="G169:G172">
    <cfRule type="expression" priority="56" dxfId="0">
      <formula>$B$9=3</formula>
    </cfRule>
  </conditionalFormatting>
  <conditionalFormatting sqref="E141:E142">
    <cfRule type="expression" priority="54" dxfId="0">
      <formula>$B$9=3</formula>
    </cfRule>
  </conditionalFormatting>
  <conditionalFormatting sqref="E51:E52">
    <cfRule type="expression" priority="51" dxfId="0">
      <formula>$B$9=3</formula>
    </cfRule>
  </conditionalFormatting>
  <conditionalFormatting sqref="E55:E56">
    <cfRule type="expression" priority="49" dxfId="0">
      <formula>$B$9=3</formula>
    </cfRule>
  </conditionalFormatting>
  <conditionalFormatting sqref="E59:E60">
    <cfRule type="expression" priority="47" dxfId="0">
      <formula>$B$9=3</formula>
    </cfRule>
  </conditionalFormatting>
  <conditionalFormatting sqref="E63:E64">
    <cfRule type="expression" priority="45" dxfId="0">
      <formula>$B$9=3</formula>
    </cfRule>
  </conditionalFormatting>
  <conditionalFormatting sqref="E67:E68">
    <cfRule type="expression" priority="43" dxfId="0">
      <formula>$B$9=3</formula>
    </cfRule>
  </conditionalFormatting>
  <conditionalFormatting sqref="E71:E72">
    <cfRule type="expression" priority="41" dxfId="0">
      <formula>$B$9=3</formula>
    </cfRule>
  </conditionalFormatting>
  <conditionalFormatting sqref="E75:E76">
    <cfRule type="expression" priority="39" dxfId="0">
      <formula>$B$9=3</formula>
    </cfRule>
    <cfRule type="expression" priority="40" dxfId="0">
      <formula>$B$9=2</formula>
    </cfRule>
  </conditionalFormatting>
  <conditionalFormatting sqref="E79:E80">
    <cfRule type="expression" priority="37" dxfId="0">
      <formula>$B$9=3</formula>
    </cfRule>
    <cfRule type="expression" priority="38" dxfId="0">
      <formula>$B$9=2</formula>
    </cfRule>
  </conditionalFormatting>
  <conditionalFormatting sqref="E83:E84">
    <cfRule type="expression" priority="35" dxfId="0">
      <formula>$B$9=3</formula>
    </cfRule>
  </conditionalFormatting>
  <conditionalFormatting sqref="E87:E88">
    <cfRule type="expression" priority="33" dxfId="0">
      <formula>$B$9=3</formula>
    </cfRule>
  </conditionalFormatting>
  <conditionalFormatting sqref="E91:E92">
    <cfRule type="expression" priority="31" dxfId="0">
      <formula>$B$9=3</formula>
    </cfRule>
  </conditionalFormatting>
  <conditionalFormatting sqref="E99:E100">
    <cfRule type="expression" priority="29" dxfId="0">
      <formula>$B$9=3</formula>
    </cfRule>
    <cfRule type="expression" priority="30" dxfId="0">
      <formula>$B$9=2</formula>
    </cfRule>
  </conditionalFormatting>
  <conditionalFormatting sqref="E103:E104">
    <cfRule type="expression" priority="27" dxfId="0">
      <formula>$B$9=3</formula>
    </cfRule>
    <cfRule type="expression" priority="28" dxfId="0">
      <formula>$B$9=2</formula>
    </cfRule>
  </conditionalFormatting>
  <conditionalFormatting sqref="E107:E108">
    <cfRule type="expression" priority="25" dxfId="0">
      <formula>$B$9=3</formula>
    </cfRule>
    <cfRule type="expression" priority="26" dxfId="0">
      <formula>$B$9=2</formula>
    </cfRule>
  </conditionalFormatting>
  <conditionalFormatting sqref="E111:E112">
    <cfRule type="expression" priority="23" dxfId="0">
      <formula>$B$9=3</formula>
    </cfRule>
    <cfRule type="expression" priority="24" dxfId="0">
      <formula>$B$9=2</formula>
    </cfRule>
  </conditionalFormatting>
  <conditionalFormatting sqref="E115:E116">
    <cfRule type="expression" priority="21" dxfId="0">
      <formula>$B$9=3</formula>
    </cfRule>
  </conditionalFormatting>
  <conditionalFormatting sqref="E119:E120">
    <cfRule type="expression" priority="19" dxfId="0">
      <formula>$B$9=3</formula>
    </cfRule>
  </conditionalFormatting>
  <conditionalFormatting sqref="E131:E132">
    <cfRule type="expression" priority="17" dxfId="0">
      <formula>$B$9=3</formula>
    </cfRule>
  </conditionalFormatting>
  <conditionalFormatting sqref="E143:E144">
    <cfRule type="expression" priority="15" dxfId="0">
      <formula>$B$9=3</formula>
    </cfRule>
  </conditionalFormatting>
  <conditionalFormatting sqref="E147:E148">
    <cfRule type="expression" priority="13" dxfId="0">
      <formula>$B$9=3</formula>
    </cfRule>
  </conditionalFormatting>
  <conditionalFormatting sqref="E151:E152">
    <cfRule type="expression" priority="11" dxfId="0">
      <formula>$B$9=3</formula>
    </cfRule>
  </conditionalFormatting>
  <conditionalFormatting sqref="E155:E156">
    <cfRule type="expression" priority="9" dxfId="0">
      <formula>$B$9=3</formula>
    </cfRule>
  </conditionalFormatting>
  <conditionalFormatting sqref="E159:E160">
    <cfRule type="expression" priority="7" dxfId="0">
      <formula>$B$9=3</formula>
    </cfRule>
  </conditionalFormatting>
  <conditionalFormatting sqref="E163:E164">
    <cfRule type="expression" priority="5" dxfId="0">
      <formula>$B$9=3</formula>
    </cfRule>
  </conditionalFormatting>
  <conditionalFormatting sqref="G41:G44">
    <cfRule type="expression" priority="2" dxfId="0">
      <formula>$B$9=3</formula>
    </cfRule>
  </conditionalFormatting>
  <conditionalFormatting sqref="G121:G124">
    <cfRule type="expression" priority="1" dxfId="0">
      <formula>$B$9=3</formula>
    </cfRule>
  </conditionalFormatting>
  <dataValidations count="1">
    <dataValidation allowBlank="1" showInputMessage="1" showErrorMessage="1" promptTitle="NA" sqref="G13:G16"/>
  </dataValidations>
  <hyperlinks>
    <hyperlink ref="K33" r:id="rId1" display="http://www.idsn.gov.co/images/documentos/sreproductiva/2014/sm-pro_%20at_preconcepcional.pdf"/>
  </hyperlinks>
  <printOptions/>
  <pageMargins left="0.7" right="0.7" top="0.75" bottom="0.75" header="0.3" footer="0.3"/>
  <pageSetup orientation="portrait" r:id="rId4"/>
  <legacyDrawing r:id="rId3"/>
</worksheet>
</file>

<file path=xl/worksheets/sheet4.xml><?xml version="1.0" encoding="utf-8"?>
<worksheet xmlns="http://schemas.openxmlformats.org/spreadsheetml/2006/main" xmlns:r="http://schemas.openxmlformats.org/officeDocument/2006/relationships">
  <dimension ref="A1:K114"/>
  <sheetViews>
    <sheetView zoomScale="85" zoomScaleNormal="85" zoomScalePageLayoutView="0" workbookViewId="0" topLeftCell="A4">
      <selection activeCell="A14" sqref="A14:A17"/>
    </sheetView>
  </sheetViews>
  <sheetFormatPr defaultColWidth="11.421875" defaultRowHeight="15"/>
  <cols>
    <col min="1" max="1" width="61.7109375" style="0" customWidth="1"/>
    <col min="2" max="2" width="13.7109375" style="0" customWidth="1"/>
    <col min="3" max="3" width="24.8515625" style="0" customWidth="1"/>
    <col min="4" max="5" width="11.421875" style="0" customWidth="1"/>
    <col min="6" max="6" width="13.00390625" style="0" customWidth="1"/>
    <col min="7" max="7" width="15.57421875" style="0" customWidth="1"/>
    <col min="8" max="8" width="11.140625" style="0" hidden="1" customWidth="1"/>
    <col min="9" max="10" width="15.7109375" style="0" customWidth="1"/>
    <col min="11" max="11" width="61.00390625" style="0" customWidth="1"/>
  </cols>
  <sheetData>
    <row r="1" spans="1:11" ht="15">
      <c r="A1" s="278" t="s">
        <v>101</v>
      </c>
      <c r="B1" s="279"/>
      <c r="C1" s="279"/>
      <c r="D1" s="279"/>
      <c r="E1" s="279"/>
      <c r="F1" s="279"/>
      <c r="G1" s="279"/>
      <c r="H1" s="279"/>
      <c r="I1" s="279"/>
      <c r="J1" s="279"/>
      <c r="K1" s="279"/>
    </row>
    <row r="2" spans="1:11" ht="15">
      <c r="A2" s="278"/>
      <c r="B2" s="279"/>
      <c r="C2" s="279"/>
      <c r="D2" s="279"/>
      <c r="E2" s="279"/>
      <c r="F2" s="279"/>
      <c r="G2" s="279"/>
      <c r="H2" s="279"/>
      <c r="I2" s="279"/>
      <c r="J2" s="279"/>
      <c r="K2" s="279"/>
    </row>
    <row r="3" spans="1:11" ht="12" customHeight="1">
      <c r="A3" s="278" t="s">
        <v>19</v>
      </c>
      <c r="B3" s="279"/>
      <c r="C3" s="279"/>
      <c r="D3" s="279"/>
      <c r="E3" s="279"/>
      <c r="F3" s="279"/>
      <c r="G3" s="279"/>
      <c r="H3" s="279"/>
      <c r="I3" s="279"/>
      <c r="J3" s="279"/>
      <c r="K3" s="279"/>
    </row>
    <row r="4" spans="1:11" ht="12" customHeight="1">
      <c r="A4" s="278"/>
      <c r="B4" s="279"/>
      <c r="C4" s="279"/>
      <c r="D4" s="279"/>
      <c r="E4" s="279"/>
      <c r="F4" s="279"/>
      <c r="G4" s="279"/>
      <c r="H4" s="279"/>
      <c r="I4" s="279"/>
      <c r="J4" s="279"/>
      <c r="K4" s="279"/>
    </row>
    <row r="5" spans="1:11" ht="12" customHeight="1">
      <c r="A5" s="271" t="s">
        <v>183</v>
      </c>
      <c r="B5" s="272"/>
      <c r="C5" s="272"/>
      <c r="D5" s="272"/>
      <c r="E5" s="272"/>
      <c r="F5" s="272"/>
      <c r="G5" s="272"/>
      <c r="H5" s="272"/>
      <c r="I5" s="272"/>
      <c r="J5" s="272"/>
      <c r="K5" s="272"/>
    </row>
    <row r="6" spans="1:11" ht="12" customHeight="1">
      <c r="A6" s="273"/>
      <c r="B6" s="274"/>
      <c r="C6" s="274"/>
      <c r="D6" s="274"/>
      <c r="E6" s="274"/>
      <c r="F6" s="274"/>
      <c r="G6" s="274"/>
      <c r="H6" s="274"/>
      <c r="I6" s="274"/>
      <c r="J6" s="274"/>
      <c r="K6" s="274"/>
    </row>
    <row r="7" spans="1:11" ht="24.75" customHeight="1">
      <c r="A7" s="45" t="s">
        <v>103</v>
      </c>
      <c r="B7" s="280">
        <f>'PASO 1'!B7:F7</f>
        <v>0</v>
      </c>
      <c r="C7" s="280"/>
      <c r="D7" s="280"/>
      <c r="E7" s="280"/>
      <c r="F7" s="280"/>
      <c r="G7" s="217" t="s">
        <v>104</v>
      </c>
      <c r="H7" s="217"/>
      <c r="I7" s="217"/>
      <c r="J7" s="217"/>
      <c r="K7" s="46">
        <f>'PASO 1'!K7</f>
        <v>0</v>
      </c>
    </row>
    <row r="8" spans="1:11" ht="24.75" customHeight="1">
      <c r="A8" s="47" t="s">
        <v>102</v>
      </c>
      <c r="B8" s="315">
        <f>'PASO 1'!B8:C8</f>
        <v>0</v>
      </c>
      <c r="C8" s="282"/>
      <c r="D8" s="48" t="s">
        <v>106</v>
      </c>
      <c r="E8" s="280">
        <f>'PASO 1'!E8:F8</f>
        <v>0</v>
      </c>
      <c r="F8" s="280"/>
      <c r="G8" s="217" t="s">
        <v>105</v>
      </c>
      <c r="H8" s="217"/>
      <c r="I8" s="217"/>
      <c r="J8" s="217"/>
      <c r="K8" s="46">
        <f>'PASO 1'!K8</f>
        <v>0</v>
      </c>
    </row>
    <row r="9" spans="1:11" ht="15">
      <c r="A9" s="331" t="s">
        <v>137</v>
      </c>
      <c r="B9" s="334"/>
      <c r="C9" s="355" t="s">
        <v>682</v>
      </c>
      <c r="D9" s="356"/>
      <c r="E9" s="356"/>
      <c r="F9" s="356"/>
      <c r="G9" s="356"/>
      <c r="H9" s="356"/>
      <c r="I9" s="356"/>
      <c r="J9" s="356"/>
      <c r="K9" s="357"/>
    </row>
    <row r="10" spans="1:11" ht="15">
      <c r="A10" s="332"/>
      <c r="B10" s="335"/>
      <c r="C10" s="355" t="s">
        <v>683</v>
      </c>
      <c r="D10" s="356"/>
      <c r="E10" s="356"/>
      <c r="F10" s="356"/>
      <c r="G10" s="356"/>
      <c r="H10" s="356"/>
      <c r="I10" s="356"/>
      <c r="J10" s="356"/>
      <c r="K10" s="357"/>
    </row>
    <row r="11" spans="1:11" ht="15">
      <c r="A11" s="332"/>
      <c r="B11" s="335"/>
      <c r="C11" s="355" t="s">
        <v>348</v>
      </c>
      <c r="D11" s="356"/>
      <c r="E11" s="356"/>
      <c r="F11" s="356"/>
      <c r="G11" s="356"/>
      <c r="H11" s="356"/>
      <c r="I11" s="356"/>
      <c r="J11" s="356"/>
      <c r="K11" s="357"/>
    </row>
    <row r="12" spans="1:11" ht="15">
      <c r="A12" s="333"/>
      <c r="B12" s="336"/>
      <c r="C12" s="355" t="s">
        <v>349</v>
      </c>
      <c r="D12" s="356"/>
      <c r="E12" s="356"/>
      <c r="F12" s="356"/>
      <c r="G12" s="356"/>
      <c r="H12" s="356"/>
      <c r="I12" s="356"/>
      <c r="J12" s="356"/>
      <c r="K12" s="357"/>
    </row>
    <row r="13" spans="1:11" ht="45">
      <c r="A13" s="53" t="s">
        <v>1</v>
      </c>
      <c r="B13" s="286" t="s">
        <v>2</v>
      </c>
      <c r="C13" s="286"/>
      <c r="D13" s="286"/>
      <c r="E13" s="53" t="s">
        <v>7</v>
      </c>
      <c r="F13" s="53" t="s">
        <v>8</v>
      </c>
      <c r="G13" s="51" t="s">
        <v>11</v>
      </c>
      <c r="H13" s="51" t="s">
        <v>31</v>
      </c>
      <c r="I13" s="51" t="s">
        <v>10</v>
      </c>
      <c r="J13" s="51" t="s">
        <v>92</v>
      </c>
      <c r="K13" s="51" t="s">
        <v>87</v>
      </c>
    </row>
    <row r="14" spans="1:11" ht="30.75" customHeight="1">
      <c r="A14" s="232" t="s">
        <v>326</v>
      </c>
      <c r="B14" s="229" t="s">
        <v>27</v>
      </c>
      <c r="C14" s="308" t="s">
        <v>202</v>
      </c>
      <c r="D14" s="309"/>
      <c r="E14" s="268"/>
      <c r="F14" s="192">
        <f>IF(E14="NA","NA",_xlfn.IFERROR(E14/E16*100,0))</f>
        <v>0</v>
      </c>
      <c r="G14" s="215">
        <f>_xlfn.IFERROR((F14*H14/100),"NA")</f>
        <v>0</v>
      </c>
      <c r="H14" s="173">
        <f>IF(F14="NA","NA",4.4)</f>
        <v>4.4</v>
      </c>
      <c r="I14" s="173">
        <v>4.4</v>
      </c>
      <c r="J14" s="265" t="s">
        <v>746</v>
      </c>
      <c r="K14" s="162"/>
    </row>
    <row r="15" spans="1:11" ht="30.75" customHeight="1">
      <c r="A15" s="233"/>
      <c r="B15" s="230"/>
      <c r="C15" s="310"/>
      <c r="D15" s="311"/>
      <c r="E15" s="268"/>
      <c r="F15" s="193"/>
      <c r="G15" s="215"/>
      <c r="H15" s="173"/>
      <c r="I15" s="173"/>
      <c r="J15" s="266"/>
      <c r="K15" s="162"/>
    </row>
    <row r="16" spans="1:11" ht="30.75" customHeight="1">
      <c r="A16" s="233"/>
      <c r="B16" s="231" t="s">
        <v>4</v>
      </c>
      <c r="C16" s="261" t="s">
        <v>152</v>
      </c>
      <c r="D16" s="262"/>
      <c r="E16" s="257"/>
      <c r="F16" s="193"/>
      <c r="G16" s="215"/>
      <c r="H16" s="173"/>
      <c r="I16" s="173"/>
      <c r="J16" s="266"/>
      <c r="K16" s="162"/>
    </row>
    <row r="17" spans="1:11" ht="30.75" customHeight="1">
      <c r="A17" s="234"/>
      <c r="B17" s="231"/>
      <c r="C17" s="242"/>
      <c r="D17" s="243"/>
      <c r="E17" s="258"/>
      <c r="F17" s="194"/>
      <c r="G17" s="215"/>
      <c r="H17" s="173"/>
      <c r="I17" s="173"/>
      <c r="J17" s="267"/>
      <c r="K17" s="162"/>
    </row>
    <row r="18" spans="1:11" ht="24.75" customHeight="1">
      <c r="A18" s="232" t="s">
        <v>327</v>
      </c>
      <c r="B18" s="229" t="s">
        <v>27</v>
      </c>
      <c r="C18" s="308" t="s">
        <v>203</v>
      </c>
      <c r="D18" s="309"/>
      <c r="E18" s="268"/>
      <c r="F18" s="192">
        <f>IF(E18="NA","NA",_xlfn.IFERROR(E18/E20*100,0))</f>
        <v>0</v>
      </c>
      <c r="G18" s="215">
        <f>_xlfn.IFERROR((F18*H18/100),"NA")</f>
        <v>0</v>
      </c>
      <c r="H18" s="173">
        <f>IF(F18="NA","NA",4.4)</f>
        <v>4.4</v>
      </c>
      <c r="I18" s="173">
        <v>4.4</v>
      </c>
      <c r="J18" s="265" t="s">
        <v>204</v>
      </c>
      <c r="K18" s="162"/>
    </row>
    <row r="19" spans="1:11" ht="24.75" customHeight="1">
      <c r="A19" s="233"/>
      <c r="B19" s="230"/>
      <c r="C19" s="310"/>
      <c r="D19" s="311"/>
      <c r="E19" s="268"/>
      <c r="F19" s="193"/>
      <c r="G19" s="215"/>
      <c r="H19" s="173"/>
      <c r="I19" s="173"/>
      <c r="J19" s="266"/>
      <c r="K19" s="162"/>
    </row>
    <row r="20" spans="1:11" ht="24.75" customHeight="1">
      <c r="A20" s="233"/>
      <c r="B20" s="231" t="s">
        <v>4</v>
      </c>
      <c r="C20" s="261" t="s">
        <v>152</v>
      </c>
      <c r="D20" s="262"/>
      <c r="E20" s="257"/>
      <c r="F20" s="193"/>
      <c r="G20" s="215"/>
      <c r="H20" s="173"/>
      <c r="I20" s="173"/>
      <c r="J20" s="266"/>
      <c r="K20" s="162"/>
    </row>
    <row r="21" spans="1:11" ht="24.75" customHeight="1">
      <c r="A21" s="234"/>
      <c r="B21" s="231"/>
      <c r="C21" s="242"/>
      <c r="D21" s="243"/>
      <c r="E21" s="258"/>
      <c r="F21" s="194"/>
      <c r="G21" s="215"/>
      <c r="H21" s="173"/>
      <c r="I21" s="173"/>
      <c r="J21" s="267"/>
      <c r="K21" s="162"/>
    </row>
    <row r="22" spans="1:11" ht="24.75" customHeight="1">
      <c r="A22" s="232" t="s">
        <v>328</v>
      </c>
      <c r="B22" s="229" t="s">
        <v>27</v>
      </c>
      <c r="C22" s="238" t="s">
        <v>6</v>
      </c>
      <c r="D22" s="239"/>
      <c r="E22" s="203" t="s">
        <v>9</v>
      </c>
      <c r="F22" s="203" t="s">
        <v>9</v>
      </c>
      <c r="G22" s="247"/>
      <c r="H22" s="141" t="str">
        <f>IF(G22="","NA",5)</f>
        <v>NA</v>
      </c>
      <c r="I22" s="174">
        <v>5</v>
      </c>
      <c r="J22" s="265" t="s">
        <v>207</v>
      </c>
      <c r="K22" s="162"/>
    </row>
    <row r="23" spans="1:11" ht="24.75" customHeight="1">
      <c r="A23" s="233"/>
      <c r="B23" s="230"/>
      <c r="C23" s="240"/>
      <c r="D23" s="241"/>
      <c r="E23" s="244"/>
      <c r="F23" s="244"/>
      <c r="G23" s="351"/>
      <c r="H23" s="174"/>
      <c r="I23" s="353"/>
      <c r="J23" s="266"/>
      <c r="K23" s="162"/>
    </row>
    <row r="24" spans="1:11" ht="24.75" customHeight="1">
      <c r="A24" s="233"/>
      <c r="B24" s="231" t="s">
        <v>4</v>
      </c>
      <c r="C24" s="240"/>
      <c r="D24" s="241"/>
      <c r="E24" s="244"/>
      <c r="F24" s="244"/>
      <c r="G24" s="351"/>
      <c r="H24" s="174"/>
      <c r="I24" s="353"/>
      <c r="J24" s="266"/>
      <c r="K24" s="162"/>
    </row>
    <row r="25" spans="1:11" ht="24.75" customHeight="1">
      <c r="A25" s="234"/>
      <c r="B25" s="231"/>
      <c r="C25" s="242"/>
      <c r="D25" s="243"/>
      <c r="E25" s="245"/>
      <c r="F25" s="245"/>
      <c r="G25" s="352"/>
      <c r="H25" s="142"/>
      <c r="I25" s="354"/>
      <c r="J25" s="267"/>
      <c r="K25" s="162"/>
    </row>
    <row r="26" spans="1:11" ht="24.75" customHeight="1">
      <c r="A26" s="232" t="s">
        <v>329</v>
      </c>
      <c r="B26" s="229" t="s">
        <v>27</v>
      </c>
      <c r="C26" s="238" t="s">
        <v>6</v>
      </c>
      <c r="D26" s="239"/>
      <c r="E26" s="203" t="s">
        <v>9</v>
      </c>
      <c r="F26" s="203" t="s">
        <v>9</v>
      </c>
      <c r="G26" s="247"/>
      <c r="H26" s="141" t="str">
        <f>IF(G26="","NA",5)</f>
        <v>NA</v>
      </c>
      <c r="I26" s="174">
        <v>5</v>
      </c>
      <c r="J26" s="265" t="s">
        <v>206</v>
      </c>
      <c r="K26" s="162"/>
    </row>
    <row r="27" spans="1:11" ht="31.5" customHeight="1">
      <c r="A27" s="233"/>
      <c r="B27" s="230"/>
      <c r="C27" s="240"/>
      <c r="D27" s="241"/>
      <c r="E27" s="244"/>
      <c r="F27" s="244"/>
      <c r="G27" s="351"/>
      <c r="H27" s="174"/>
      <c r="I27" s="353"/>
      <c r="J27" s="266"/>
      <c r="K27" s="162"/>
    </row>
    <row r="28" spans="1:11" ht="34.5" customHeight="1">
      <c r="A28" s="233"/>
      <c r="B28" s="231" t="s">
        <v>4</v>
      </c>
      <c r="C28" s="240"/>
      <c r="D28" s="241"/>
      <c r="E28" s="244"/>
      <c r="F28" s="244"/>
      <c r="G28" s="351"/>
      <c r="H28" s="174"/>
      <c r="I28" s="353"/>
      <c r="J28" s="266"/>
      <c r="K28" s="162"/>
    </row>
    <row r="29" spans="1:11" ht="35.25" customHeight="1">
      <c r="A29" s="234"/>
      <c r="B29" s="231"/>
      <c r="C29" s="242"/>
      <c r="D29" s="243"/>
      <c r="E29" s="245"/>
      <c r="F29" s="245"/>
      <c r="G29" s="352"/>
      <c r="H29" s="142"/>
      <c r="I29" s="354"/>
      <c r="J29" s="267"/>
      <c r="K29" s="162"/>
    </row>
    <row r="30" spans="1:11" ht="12" customHeight="1">
      <c r="A30" s="232" t="s">
        <v>330</v>
      </c>
      <c r="B30" s="229" t="s">
        <v>27</v>
      </c>
      <c r="C30" s="238" t="s">
        <v>6</v>
      </c>
      <c r="D30" s="239"/>
      <c r="E30" s="203" t="s">
        <v>9</v>
      </c>
      <c r="F30" s="203" t="s">
        <v>9</v>
      </c>
      <c r="G30" s="247"/>
      <c r="H30" s="141" t="str">
        <f>IF(G30="","NA",5)</f>
        <v>NA</v>
      </c>
      <c r="I30" s="174">
        <v>5</v>
      </c>
      <c r="J30" s="265" t="s">
        <v>211</v>
      </c>
      <c r="K30" s="162"/>
    </row>
    <row r="31" spans="1:11" ht="12" customHeight="1">
      <c r="A31" s="233"/>
      <c r="B31" s="230"/>
      <c r="C31" s="240"/>
      <c r="D31" s="241"/>
      <c r="E31" s="244"/>
      <c r="F31" s="244"/>
      <c r="G31" s="351"/>
      <c r="H31" s="174"/>
      <c r="I31" s="353"/>
      <c r="J31" s="266"/>
      <c r="K31" s="162"/>
    </row>
    <row r="32" spans="1:11" ht="12" customHeight="1">
      <c r="A32" s="233"/>
      <c r="B32" s="231" t="s">
        <v>4</v>
      </c>
      <c r="C32" s="240"/>
      <c r="D32" s="241"/>
      <c r="E32" s="244"/>
      <c r="F32" s="244"/>
      <c r="G32" s="351"/>
      <c r="H32" s="174"/>
      <c r="I32" s="353"/>
      <c r="J32" s="266"/>
      <c r="K32" s="162"/>
    </row>
    <row r="33" spans="1:11" ht="12" customHeight="1">
      <c r="A33" s="234"/>
      <c r="B33" s="231"/>
      <c r="C33" s="242"/>
      <c r="D33" s="243"/>
      <c r="E33" s="245"/>
      <c r="F33" s="245"/>
      <c r="G33" s="352"/>
      <c r="H33" s="142"/>
      <c r="I33" s="354"/>
      <c r="J33" s="267"/>
      <c r="K33" s="162"/>
    </row>
    <row r="34" spans="1:11" ht="21.75" customHeight="1">
      <c r="A34" s="269" t="s">
        <v>331</v>
      </c>
      <c r="B34" s="229" t="s">
        <v>27</v>
      </c>
      <c r="C34" s="308" t="s">
        <v>208</v>
      </c>
      <c r="D34" s="309"/>
      <c r="E34" s="268"/>
      <c r="F34" s="192">
        <f>IF(E34="NA","NA",_xlfn.IFERROR(E34/E36*100,0))</f>
        <v>0</v>
      </c>
      <c r="G34" s="215">
        <f>_xlfn.IFERROR((F34*H34/100),"NA")</f>
        <v>0</v>
      </c>
      <c r="H34" s="173">
        <f>IF(F34="NA","NA",4.4)</f>
        <v>4.4</v>
      </c>
      <c r="I34" s="173">
        <v>4.4</v>
      </c>
      <c r="J34" s="265" t="s">
        <v>210</v>
      </c>
      <c r="K34" s="162"/>
    </row>
    <row r="35" spans="1:11" ht="21.75" customHeight="1">
      <c r="A35" s="269"/>
      <c r="B35" s="230"/>
      <c r="C35" s="310"/>
      <c r="D35" s="311"/>
      <c r="E35" s="268"/>
      <c r="F35" s="193"/>
      <c r="G35" s="215"/>
      <c r="H35" s="173"/>
      <c r="I35" s="173"/>
      <c r="J35" s="266"/>
      <c r="K35" s="162"/>
    </row>
    <row r="36" spans="1:11" ht="39" customHeight="1">
      <c r="A36" s="269"/>
      <c r="B36" s="231" t="s">
        <v>4</v>
      </c>
      <c r="C36" s="261" t="s">
        <v>209</v>
      </c>
      <c r="D36" s="262"/>
      <c r="E36" s="257"/>
      <c r="F36" s="193"/>
      <c r="G36" s="215"/>
      <c r="H36" s="173"/>
      <c r="I36" s="173"/>
      <c r="J36" s="266"/>
      <c r="K36" s="162"/>
    </row>
    <row r="37" spans="1:11" ht="22.5" customHeight="1">
      <c r="A37" s="269"/>
      <c r="B37" s="231"/>
      <c r="C37" s="242"/>
      <c r="D37" s="243"/>
      <c r="E37" s="258"/>
      <c r="F37" s="194"/>
      <c r="G37" s="215"/>
      <c r="H37" s="173"/>
      <c r="I37" s="173"/>
      <c r="J37" s="267"/>
      <c r="K37" s="162"/>
    </row>
    <row r="38" spans="1:11" ht="21" customHeight="1">
      <c r="A38" s="228" t="s">
        <v>332</v>
      </c>
      <c r="B38" s="229" t="s">
        <v>27</v>
      </c>
      <c r="C38" s="308" t="s">
        <v>48</v>
      </c>
      <c r="D38" s="309"/>
      <c r="E38" s="268"/>
      <c r="F38" s="192">
        <f>IF(E38="NA","NA",_xlfn.IFERROR(E38/E40*100,0))</f>
        <v>0</v>
      </c>
      <c r="G38" s="215">
        <f>_xlfn.IFERROR((F38*H38/100),"NA")</f>
        <v>0</v>
      </c>
      <c r="H38" s="173">
        <f>IF(F38="NA","NA",4.4)</f>
        <v>4.4</v>
      </c>
      <c r="I38" s="173">
        <v>4.4</v>
      </c>
      <c r="J38" s="265" t="s">
        <v>146</v>
      </c>
      <c r="K38" s="162"/>
    </row>
    <row r="39" spans="1:11" ht="21" customHeight="1">
      <c r="A39" s="228"/>
      <c r="B39" s="230"/>
      <c r="C39" s="310"/>
      <c r="D39" s="311"/>
      <c r="E39" s="268"/>
      <c r="F39" s="193"/>
      <c r="G39" s="215"/>
      <c r="H39" s="173"/>
      <c r="I39" s="173"/>
      <c r="J39" s="266"/>
      <c r="K39" s="162"/>
    </row>
    <row r="40" spans="1:11" ht="21.75" customHeight="1">
      <c r="A40" s="228"/>
      <c r="B40" s="231" t="s">
        <v>4</v>
      </c>
      <c r="C40" s="261" t="s">
        <v>230</v>
      </c>
      <c r="D40" s="262"/>
      <c r="E40" s="257"/>
      <c r="F40" s="193"/>
      <c r="G40" s="215"/>
      <c r="H40" s="173"/>
      <c r="I40" s="173"/>
      <c r="J40" s="266"/>
      <c r="K40" s="162"/>
    </row>
    <row r="41" spans="1:11" ht="21.75" customHeight="1">
      <c r="A41" s="228"/>
      <c r="B41" s="231"/>
      <c r="C41" s="242"/>
      <c r="D41" s="243"/>
      <c r="E41" s="258"/>
      <c r="F41" s="194"/>
      <c r="G41" s="215"/>
      <c r="H41" s="173"/>
      <c r="I41" s="173"/>
      <c r="J41" s="267"/>
      <c r="K41" s="162"/>
    </row>
    <row r="42" spans="1:11" ht="29.25" customHeight="1">
      <c r="A42" s="228" t="s">
        <v>333</v>
      </c>
      <c r="B42" s="229" t="s">
        <v>27</v>
      </c>
      <c r="C42" s="238" t="s">
        <v>49</v>
      </c>
      <c r="D42" s="239"/>
      <c r="E42" s="268"/>
      <c r="F42" s="192">
        <f>IF(E42="NA","NA",_xlfn.IFERROR(E42/E44*100,0))</f>
        <v>0</v>
      </c>
      <c r="G42" s="215">
        <f>_xlfn.IFERROR((F42*H42/100),"NA")</f>
        <v>0</v>
      </c>
      <c r="H42" s="173">
        <f>IF(F42="NA","NA",4.4)</f>
        <v>4.4</v>
      </c>
      <c r="I42" s="173">
        <v>4.4</v>
      </c>
      <c r="J42" s="265" t="s">
        <v>213</v>
      </c>
      <c r="K42" s="162" t="s">
        <v>212</v>
      </c>
    </row>
    <row r="43" spans="1:11" ht="29.25" customHeight="1">
      <c r="A43" s="228"/>
      <c r="B43" s="230"/>
      <c r="C43" s="306"/>
      <c r="D43" s="307"/>
      <c r="E43" s="268"/>
      <c r="F43" s="193"/>
      <c r="G43" s="215"/>
      <c r="H43" s="173"/>
      <c r="I43" s="173"/>
      <c r="J43" s="266"/>
      <c r="K43" s="162"/>
    </row>
    <row r="44" spans="1:11" ht="29.25" customHeight="1">
      <c r="A44" s="228"/>
      <c r="B44" s="231" t="s">
        <v>4</v>
      </c>
      <c r="C44" s="261" t="s">
        <v>229</v>
      </c>
      <c r="D44" s="262"/>
      <c r="E44" s="257"/>
      <c r="F44" s="193"/>
      <c r="G44" s="215"/>
      <c r="H44" s="173"/>
      <c r="I44" s="173"/>
      <c r="J44" s="266"/>
      <c r="K44" s="162"/>
    </row>
    <row r="45" spans="1:11" ht="29.25" customHeight="1">
      <c r="A45" s="228"/>
      <c r="B45" s="231"/>
      <c r="C45" s="242"/>
      <c r="D45" s="243"/>
      <c r="E45" s="258"/>
      <c r="F45" s="194"/>
      <c r="G45" s="215"/>
      <c r="H45" s="173"/>
      <c r="I45" s="173"/>
      <c r="J45" s="267"/>
      <c r="K45" s="162"/>
    </row>
    <row r="46" spans="1:11" ht="29.25" customHeight="1">
      <c r="A46" s="228" t="s">
        <v>334</v>
      </c>
      <c r="B46" s="229" t="s">
        <v>27</v>
      </c>
      <c r="C46" s="238" t="s">
        <v>215</v>
      </c>
      <c r="D46" s="239"/>
      <c r="E46" s="268"/>
      <c r="F46" s="192">
        <f>IF(E46="NA","NA",_xlfn.IFERROR(E46/E48*100,0))</f>
        <v>0</v>
      </c>
      <c r="G46" s="215">
        <f>_xlfn.IFERROR((F46*H46/100),"NA")</f>
        <v>0</v>
      </c>
      <c r="H46" s="173">
        <f>IF(F46="NA","NA",4.4)</f>
        <v>4.4</v>
      </c>
      <c r="I46" s="173">
        <v>4.4</v>
      </c>
      <c r="J46" s="265" t="s">
        <v>216</v>
      </c>
      <c r="K46" s="162"/>
    </row>
    <row r="47" spans="1:11" ht="29.25" customHeight="1">
      <c r="A47" s="228"/>
      <c r="B47" s="230"/>
      <c r="C47" s="306"/>
      <c r="D47" s="307"/>
      <c r="E47" s="268"/>
      <c r="F47" s="193"/>
      <c r="G47" s="215"/>
      <c r="H47" s="173"/>
      <c r="I47" s="173"/>
      <c r="J47" s="266"/>
      <c r="K47" s="162"/>
    </row>
    <row r="48" spans="1:11" ht="29.25" customHeight="1">
      <c r="A48" s="228"/>
      <c r="B48" s="231" t="s">
        <v>4</v>
      </c>
      <c r="C48" s="261" t="s">
        <v>214</v>
      </c>
      <c r="D48" s="262"/>
      <c r="E48" s="257"/>
      <c r="F48" s="193"/>
      <c r="G48" s="215"/>
      <c r="H48" s="173"/>
      <c r="I48" s="173"/>
      <c r="J48" s="266"/>
      <c r="K48" s="162"/>
    </row>
    <row r="49" spans="1:11" ht="29.25" customHeight="1">
      <c r="A49" s="228"/>
      <c r="B49" s="231"/>
      <c r="C49" s="242"/>
      <c r="D49" s="243"/>
      <c r="E49" s="258"/>
      <c r="F49" s="194"/>
      <c r="G49" s="215"/>
      <c r="H49" s="173"/>
      <c r="I49" s="173"/>
      <c r="J49" s="267"/>
      <c r="K49" s="162"/>
    </row>
    <row r="50" spans="1:11" ht="15">
      <c r="A50" s="232" t="s">
        <v>335</v>
      </c>
      <c r="B50" s="229" t="s">
        <v>3</v>
      </c>
      <c r="C50" s="238" t="s">
        <v>50</v>
      </c>
      <c r="D50" s="239"/>
      <c r="E50" s="268"/>
      <c r="F50" s="192">
        <f>IF(E50="NA","NA",_xlfn.IFERROR(E50/E52*100,0))</f>
        <v>0</v>
      </c>
      <c r="G50" s="215">
        <f>_xlfn.IFERROR((F50*H50/100),"NA")</f>
        <v>0</v>
      </c>
      <c r="H50" s="173">
        <f>IF(F50="NA","NA",4.4)</f>
        <v>4.4</v>
      </c>
      <c r="I50" s="173">
        <v>4.4</v>
      </c>
      <c r="J50" s="301"/>
      <c r="K50" s="162"/>
    </row>
    <row r="51" spans="1:11" ht="15">
      <c r="A51" s="233"/>
      <c r="B51" s="230"/>
      <c r="C51" s="306"/>
      <c r="D51" s="307"/>
      <c r="E51" s="268"/>
      <c r="F51" s="193"/>
      <c r="G51" s="215"/>
      <c r="H51" s="173"/>
      <c r="I51" s="173"/>
      <c r="J51" s="302"/>
      <c r="K51" s="162"/>
    </row>
    <row r="52" spans="1:11" ht="24" customHeight="1">
      <c r="A52" s="233"/>
      <c r="B52" s="231" t="s">
        <v>4</v>
      </c>
      <c r="C52" s="261" t="s">
        <v>228</v>
      </c>
      <c r="D52" s="262"/>
      <c r="E52" s="257"/>
      <c r="F52" s="193"/>
      <c r="G52" s="215"/>
      <c r="H52" s="173"/>
      <c r="I52" s="173"/>
      <c r="J52" s="302"/>
      <c r="K52" s="162"/>
    </row>
    <row r="53" spans="1:11" ht="24" customHeight="1">
      <c r="A53" s="234"/>
      <c r="B53" s="231"/>
      <c r="C53" s="242"/>
      <c r="D53" s="243"/>
      <c r="E53" s="258"/>
      <c r="F53" s="194"/>
      <c r="G53" s="215"/>
      <c r="H53" s="173"/>
      <c r="I53" s="173"/>
      <c r="J53" s="303"/>
      <c r="K53" s="162"/>
    </row>
    <row r="54" spans="1:11" ht="15">
      <c r="A54" s="232" t="s">
        <v>336</v>
      </c>
      <c r="B54" s="229" t="s">
        <v>3</v>
      </c>
      <c r="C54" s="308" t="s">
        <v>52</v>
      </c>
      <c r="D54" s="309"/>
      <c r="E54" s="268"/>
      <c r="F54" s="192">
        <f>IF(E54="NA","NA",_xlfn.IFERROR(E54/E56*100,0))</f>
        <v>0</v>
      </c>
      <c r="G54" s="215">
        <f>_xlfn.IFERROR((F54*H54/100),"NA")</f>
        <v>0</v>
      </c>
      <c r="H54" s="173">
        <f>IF(F54="NA","NA",4.4)</f>
        <v>4.4</v>
      </c>
      <c r="I54" s="173">
        <v>4.4</v>
      </c>
      <c r="J54" s="265" t="s">
        <v>217</v>
      </c>
      <c r="K54" s="162"/>
    </row>
    <row r="55" spans="1:11" ht="15">
      <c r="A55" s="233"/>
      <c r="B55" s="230"/>
      <c r="C55" s="310"/>
      <c r="D55" s="311"/>
      <c r="E55" s="268"/>
      <c r="F55" s="193"/>
      <c r="G55" s="215"/>
      <c r="H55" s="173"/>
      <c r="I55" s="173"/>
      <c r="J55" s="266"/>
      <c r="K55" s="162"/>
    </row>
    <row r="56" spans="1:11" ht="15">
      <c r="A56" s="233"/>
      <c r="B56" s="231" t="s">
        <v>4</v>
      </c>
      <c r="C56" s="261" t="s">
        <v>227</v>
      </c>
      <c r="D56" s="262"/>
      <c r="E56" s="257"/>
      <c r="F56" s="193"/>
      <c r="G56" s="215"/>
      <c r="H56" s="173"/>
      <c r="I56" s="173"/>
      <c r="J56" s="266"/>
      <c r="K56" s="162"/>
    </row>
    <row r="57" spans="1:11" ht="15">
      <c r="A57" s="234"/>
      <c r="B57" s="231"/>
      <c r="C57" s="242"/>
      <c r="D57" s="243"/>
      <c r="E57" s="258"/>
      <c r="F57" s="194"/>
      <c r="G57" s="215"/>
      <c r="H57" s="173"/>
      <c r="I57" s="173"/>
      <c r="J57" s="267"/>
      <c r="K57" s="162"/>
    </row>
    <row r="58" spans="1:11" ht="15">
      <c r="A58" s="232" t="s">
        <v>337</v>
      </c>
      <c r="B58" s="229" t="s">
        <v>3</v>
      </c>
      <c r="C58" s="238" t="s">
        <v>53</v>
      </c>
      <c r="D58" s="239"/>
      <c r="E58" s="268"/>
      <c r="F58" s="192">
        <f>IF(E58="NA","NA",_xlfn.IFERROR(E58/E60*100,0))</f>
        <v>0</v>
      </c>
      <c r="G58" s="215">
        <f>_xlfn.IFERROR((F58*H58/100),"NA")</f>
        <v>0</v>
      </c>
      <c r="H58" s="173">
        <f>IF(F58="NA","NA",4.4)</f>
        <v>4.4</v>
      </c>
      <c r="I58" s="173">
        <v>4.4</v>
      </c>
      <c r="J58" s="265" t="s">
        <v>217</v>
      </c>
      <c r="K58" s="162"/>
    </row>
    <row r="59" spans="1:11" ht="15">
      <c r="A59" s="233"/>
      <c r="B59" s="230"/>
      <c r="C59" s="306"/>
      <c r="D59" s="307"/>
      <c r="E59" s="268"/>
      <c r="F59" s="193"/>
      <c r="G59" s="215"/>
      <c r="H59" s="173"/>
      <c r="I59" s="173"/>
      <c r="J59" s="266"/>
      <c r="K59" s="162"/>
    </row>
    <row r="60" spans="1:11" ht="15">
      <c r="A60" s="233"/>
      <c r="B60" s="231" t="s">
        <v>4</v>
      </c>
      <c r="C60" s="261" t="s">
        <v>226</v>
      </c>
      <c r="D60" s="262"/>
      <c r="E60" s="257"/>
      <c r="F60" s="193"/>
      <c r="G60" s="215"/>
      <c r="H60" s="173"/>
      <c r="I60" s="173"/>
      <c r="J60" s="266"/>
      <c r="K60" s="162"/>
    </row>
    <row r="61" spans="1:11" ht="27" customHeight="1">
      <c r="A61" s="234"/>
      <c r="B61" s="231"/>
      <c r="C61" s="242"/>
      <c r="D61" s="243"/>
      <c r="E61" s="258"/>
      <c r="F61" s="194"/>
      <c r="G61" s="215"/>
      <c r="H61" s="173"/>
      <c r="I61" s="173"/>
      <c r="J61" s="267"/>
      <c r="K61" s="162"/>
    </row>
    <row r="62" spans="1:11" ht="21.75" customHeight="1">
      <c r="A62" s="232" t="s">
        <v>338</v>
      </c>
      <c r="B62" s="229" t="s">
        <v>3</v>
      </c>
      <c r="C62" s="238" t="s">
        <v>223</v>
      </c>
      <c r="D62" s="239"/>
      <c r="E62" s="268"/>
      <c r="F62" s="192">
        <f>IF(E62="NA","NA",_xlfn.IFERROR(E62/E64*100,0))</f>
        <v>0</v>
      </c>
      <c r="G62" s="215">
        <f>_xlfn.IFERROR((F62*H62/100),"NA")</f>
        <v>0</v>
      </c>
      <c r="H62" s="173">
        <f>IF(F62="NA","NA",4.4)</f>
        <v>4.4</v>
      </c>
      <c r="I62" s="173">
        <v>4.4</v>
      </c>
      <c r="J62" s="301"/>
      <c r="K62" s="162"/>
    </row>
    <row r="63" spans="1:11" ht="15">
      <c r="A63" s="233"/>
      <c r="B63" s="230"/>
      <c r="C63" s="306"/>
      <c r="D63" s="307"/>
      <c r="E63" s="268"/>
      <c r="F63" s="193"/>
      <c r="G63" s="215"/>
      <c r="H63" s="173"/>
      <c r="I63" s="173"/>
      <c r="J63" s="302"/>
      <c r="K63" s="162"/>
    </row>
    <row r="64" spans="1:11" ht="15">
      <c r="A64" s="233"/>
      <c r="B64" s="231" t="s">
        <v>4</v>
      </c>
      <c r="C64" s="261" t="s">
        <v>220</v>
      </c>
      <c r="D64" s="262"/>
      <c r="E64" s="257"/>
      <c r="F64" s="193"/>
      <c r="G64" s="215"/>
      <c r="H64" s="173"/>
      <c r="I64" s="173"/>
      <c r="J64" s="302"/>
      <c r="K64" s="162"/>
    </row>
    <row r="65" spans="1:11" ht="15">
      <c r="A65" s="234"/>
      <c r="B65" s="231"/>
      <c r="C65" s="242"/>
      <c r="D65" s="243"/>
      <c r="E65" s="258"/>
      <c r="F65" s="194"/>
      <c r="G65" s="215"/>
      <c r="H65" s="173"/>
      <c r="I65" s="173"/>
      <c r="J65" s="303"/>
      <c r="K65" s="162"/>
    </row>
    <row r="66" spans="1:11" ht="30.75" customHeight="1">
      <c r="A66" s="232" t="s">
        <v>339</v>
      </c>
      <c r="B66" s="229" t="s">
        <v>3</v>
      </c>
      <c r="C66" s="238" t="s">
        <v>218</v>
      </c>
      <c r="D66" s="239"/>
      <c r="E66" s="268"/>
      <c r="F66" s="192">
        <f>IF(E66="NA","NA",_xlfn.IFERROR(E66/E68*100,0))</f>
        <v>0</v>
      </c>
      <c r="G66" s="215">
        <f>_xlfn.IFERROR((F66*H66/100),"NA")</f>
        <v>0</v>
      </c>
      <c r="H66" s="173">
        <f>IF(F66="NA","NA",4.4)</f>
        <v>4.4</v>
      </c>
      <c r="I66" s="173">
        <v>4.4</v>
      </c>
      <c r="J66" s="265" t="s">
        <v>217</v>
      </c>
      <c r="K66" s="162"/>
    </row>
    <row r="67" spans="1:11" ht="30.75" customHeight="1">
      <c r="A67" s="233"/>
      <c r="B67" s="230"/>
      <c r="C67" s="306"/>
      <c r="D67" s="307"/>
      <c r="E67" s="268"/>
      <c r="F67" s="193"/>
      <c r="G67" s="215"/>
      <c r="H67" s="173"/>
      <c r="I67" s="173"/>
      <c r="J67" s="266"/>
      <c r="K67" s="162"/>
    </row>
    <row r="68" spans="1:11" ht="30.75" customHeight="1">
      <c r="A68" s="233"/>
      <c r="B68" s="231" t="s">
        <v>4</v>
      </c>
      <c r="C68" s="261" t="s">
        <v>219</v>
      </c>
      <c r="D68" s="262"/>
      <c r="E68" s="257"/>
      <c r="F68" s="193"/>
      <c r="G68" s="215"/>
      <c r="H68" s="173"/>
      <c r="I68" s="173"/>
      <c r="J68" s="266"/>
      <c r="K68" s="162"/>
    </row>
    <row r="69" spans="1:11" ht="30.75" customHeight="1">
      <c r="A69" s="234"/>
      <c r="B69" s="231"/>
      <c r="C69" s="242"/>
      <c r="D69" s="243"/>
      <c r="E69" s="258"/>
      <c r="F69" s="194"/>
      <c r="G69" s="215"/>
      <c r="H69" s="173"/>
      <c r="I69" s="173"/>
      <c r="J69" s="267"/>
      <c r="K69" s="162"/>
    </row>
    <row r="70" spans="1:11" ht="22.5" customHeight="1">
      <c r="A70" s="232" t="s">
        <v>340</v>
      </c>
      <c r="B70" s="229" t="s">
        <v>3</v>
      </c>
      <c r="C70" s="308" t="s">
        <v>54</v>
      </c>
      <c r="D70" s="309"/>
      <c r="E70" s="268"/>
      <c r="F70" s="192">
        <f>IF(E70="NA","NA",_xlfn.IFERROR(E70/E72*100,0))</f>
        <v>0</v>
      </c>
      <c r="G70" s="215">
        <f>_xlfn.IFERROR((F70*H70/100),"NA")</f>
        <v>0</v>
      </c>
      <c r="H70" s="173">
        <f>IF(F70="NA","NA",4.4)</f>
        <v>4.4</v>
      </c>
      <c r="I70" s="173">
        <v>4.4</v>
      </c>
      <c r="J70" s="265" t="s">
        <v>217</v>
      </c>
      <c r="K70" s="162"/>
    </row>
    <row r="71" spans="1:11" ht="22.5" customHeight="1">
      <c r="A71" s="233"/>
      <c r="B71" s="230"/>
      <c r="C71" s="310"/>
      <c r="D71" s="311"/>
      <c r="E71" s="268"/>
      <c r="F71" s="193"/>
      <c r="G71" s="215"/>
      <c r="H71" s="173"/>
      <c r="I71" s="173"/>
      <c r="J71" s="266"/>
      <c r="K71" s="162"/>
    </row>
    <row r="72" spans="1:11" ht="22.5" customHeight="1">
      <c r="A72" s="233"/>
      <c r="B72" s="231" t="s">
        <v>4</v>
      </c>
      <c r="C72" s="261" t="s">
        <v>225</v>
      </c>
      <c r="D72" s="262"/>
      <c r="E72" s="257"/>
      <c r="F72" s="193"/>
      <c r="G72" s="215"/>
      <c r="H72" s="173"/>
      <c r="I72" s="173"/>
      <c r="J72" s="266"/>
      <c r="K72" s="162"/>
    </row>
    <row r="73" spans="1:11" ht="22.5" customHeight="1">
      <c r="A73" s="234"/>
      <c r="B73" s="231"/>
      <c r="C73" s="242"/>
      <c r="D73" s="243"/>
      <c r="E73" s="258"/>
      <c r="F73" s="194"/>
      <c r="G73" s="215"/>
      <c r="H73" s="173"/>
      <c r="I73" s="173"/>
      <c r="J73" s="267"/>
      <c r="K73" s="162"/>
    </row>
    <row r="74" spans="1:11" ht="19.5" customHeight="1">
      <c r="A74" s="232" t="s">
        <v>341</v>
      </c>
      <c r="B74" s="229" t="s">
        <v>3</v>
      </c>
      <c r="C74" s="238" t="s">
        <v>77</v>
      </c>
      <c r="D74" s="239"/>
      <c r="E74" s="268"/>
      <c r="F74" s="192">
        <f>IF(E74="NA","NA",_xlfn.IFERROR(E74/E76*100,0))</f>
        <v>0</v>
      </c>
      <c r="G74" s="215">
        <f>_xlfn.IFERROR((F74*H74/100),"NA")</f>
        <v>0</v>
      </c>
      <c r="H74" s="173">
        <f>IF(F74="NA","NA",4.4)</f>
        <v>4.4</v>
      </c>
      <c r="I74" s="173">
        <v>4.4</v>
      </c>
      <c r="J74" s="265" t="s">
        <v>221</v>
      </c>
      <c r="K74" s="162"/>
    </row>
    <row r="75" spans="1:11" ht="19.5" customHeight="1">
      <c r="A75" s="233"/>
      <c r="B75" s="230"/>
      <c r="C75" s="306"/>
      <c r="D75" s="307"/>
      <c r="E75" s="268"/>
      <c r="F75" s="193"/>
      <c r="G75" s="215"/>
      <c r="H75" s="173"/>
      <c r="I75" s="173"/>
      <c r="J75" s="266"/>
      <c r="K75" s="162"/>
    </row>
    <row r="76" spans="1:11" ht="19.5" customHeight="1">
      <c r="A76" s="233"/>
      <c r="B76" s="231" t="s">
        <v>4</v>
      </c>
      <c r="C76" s="261" t="s">
        <v>220</v>
      </c>
      <c r="D76" s="262"/>
      <c r="E76" s="257"/>
      <c r="F76" s="193"/>
      <c r="G76" s="215"/>
      <c r="H76" s="173"/>
      <c r="I76" s="173"/>
      <c r="J76" s="266"/>
      <c r="K76" s="162"/>
    </row>
    <row r="77" spans="1:11" ht="19.5" customHeight="1">
      <c r="A77" s="234"/>
      <c r="B77" s="231"/>
      <c r="C77" s="242"/>
      <c r="D77" s="243"/>
      <c r="E77" s="258"/>
      <c r="F77" s="194"/>
      <c r="G77" s="215"/>
      <c r="H77" s="173"/>
      <c r="I77" s="173"/>
      <c r="J77" s="267"/>
      <c r="K77" s="162"/>
    </row>
    <row r="78" spans="1:11" ht="19.5" customHeight="1">
      <c r="A78" s="232" t="s">
        <v>342</v>
      </c>
      <c r="B78" s="229" t="s">
        <v>27</v>
      </c>
      <c r="C78" s="238" t="s">
        <v>6</v>
      </c>
      <c r="D78" s="239"/>
      <c r="E78" s="203" t="s">
        <v>9</v>
      </c>
      <c r="F78" s="203" t="s">
        <v>9</v>
      </c>
      <c r="G78" s="247"/>
      <c r="H78" s="141" t="str">
        <f>IF(G78="","NA",5)</f>
        <v>NA</v>
      </c>
      <c r="I78" s="174">
        <v>5</v>
      </c>
      <c r="J78" s="265" t="s">
        <v>222</v>
      </c>
      <c r="K78" s="162"/>
    </row>
    <row r="79" spans="1:11" ht="19.5" customHeight="1">
      <c r="A79" s="233"/>
      <c r="B79" s="230"/>
      <c r="C79" s="240"/>
      <c r="D79" s="241"/>
      <c r="E79" s="244"/>
      <c r="F79" s="244"/>
      <c r="G79" s="351"/>
      <c r="H79" s="174"/>
      <c r="I79" s="353"/>
      <c r="J79" s="266"/>
      <c r="K79" s="162"/>
    </row>
    <row r="80" spans="1:11" ht="19.5" customHeight="1">
      <c r="A80" s="233"/>
      <c r="B80" s="231" t="s">
        <v>4</v>
      </c>
      <c r="C80" s="240"/>
      <c r="D80" s="241"/>
      <c r="E80" s="244"/>
      <c r="F80" s="244"/>
      <c r="G80" s="351"/>
      <c r="H80" s="174"/>
      <c r="I80" s="353"/>
      <c r="J80" s="266"/>
      <c r="K80" s="162"/>
    </row>
    <row r="81" spans="1:11" ht="19.5" customHeight="1">
      <c r="A81" s="234"/>
      <c r="B81" s="231"/>
      <c r="C81" s="242"/>
      <c r="D81" s="243"/>
      <c r="E81" s="245"/>
      <c r="F81" s="245"/>
      <c r="G81" s="352"/>
      <c r="H81" s="142"/>
      <c r="I81" s="354"/>
      <c r="J81" s="267"/>
      <c r="K81" s="162"/>
    </row>
    <row r="82" spans="1:11" ht="15">
      <c r="A82" s="232" t="s">
        <v>343</v>
      </c>
      <c r="B82" s="229" t="s">
        <v>3</v>
      </c>
      <c r="C82" s="308" t="s">
        <v>51</v>
      </c>
      <c r="D82" s="309"/>
      <c r="E82" s="268"/>
      <c r="F82" s="192">
        <f>IF(E82="NA","NA",_xlfn.IFERROR(E82/E84*100,0))</f>
        <v>0</v>
      </c>
      <c r="G82" s="215">
        <f>_xlfn.IFERROR((F82*H82/100),"NA")</f>
        <v>0</v>
      </c>
      <c r="H82" s="173">
        <f>IF(F82="NA","NA",4.4)</f>
        <v>4.4</v>
      </c>
      <c r="I82" s="173">
        <v>4.4</v>
      </c>
      <c r="J82" s="265" t="s">
        <v>231</v>
      </c>
      <c r="K82" s="162"/>
    </row>
    <row r="83" spans="1:11" ht="15">
      <c r="A83" s="233"/>
      <c r="B83" s="230"/>
      <c r="C83" s="310"/>
      <c r="D83" s="311"/>
      <c r="E83" s="268"/>
      <c r="F83" s="193"/>
      <c r="G83" s="215"/>
      <c r="H83" s="173"/>
      <c r="I83" s="173"/>
      <c r="J83" s="266"/>
      <c r="K83" s="162"/>
    </row>
    <row r="84" spans="1:11" ht="15">
      <c r="A84" s="233"/>
      <c r="B84" s="231" t="s">
        <v>4</v>
      </c>
      <c r="C84" s="261" t="s">
        <v>224</v>
      </c>
      <c r="D84" s="262"/>
      <c r="E84" s="257"/>
      <c r="F84" s="193"/>
      <c r="G84" s="215"/>
      <c r="H84" s="173"/>
      <c r="I84" s="173"/>
      <c r="J84" s="266"/>
      <c r="K84" s="162"/>
    </row>
    <row r="85" spans="1:11" ht="15">
      <c r="A85" s="234"/>
      <c r="B85" s="231"/>
      <c r="C85" s="242"/>
      <c r="D85" s="243"/>
      <c r="E85" s="258"/>
      <c r="F85" s="194"/>
      <c r="G85" s="215"/>
      <c r="H85" s="173"/>
      <c r="I85" s="173"/>
      <c r="J85" s="267"/>
      <c r="K85" s="162"/>
    </row>
    <row r="86" spans="1:11" ht="21" customHeight="1">
      <c r="A86" s="232" t="s">
        <v>344</v>
      </c>
      <c r="B86" s="229" t="s">
        <v>3</v>
      </c>
      <c r="C86" s="238" t="s">
        <v>55</v>
      </c>
      <c r="D86" s="239"/>
      <c r="E86" s="268"/>
      <c r="F86" s="192">
        <f>IF(E86="NA","NA",_xlfn.IFERROR(E86/E88*100,0))</f>
        <v>0</v>
      </c>
      <c r="G86" s="215">
        <f>_xlfn.IFERROR((F86*H86/100),"NA")</f>
        <v>0</v>
      </c>
      <c r="H86" s="173">
        <f>IF(F86="NA","NA",4.4)</f>
        <v>4.4</v>
      </c>
      <c r="I86" s="173">
        <v>4.4</v>
      </c>
      <c r="J86" s="265" t="s">
        <v>217</v>
      </c>
      <c r="K86" s="162"/>
    </row>
    <row r="87" spans="1:11" ht="21" customHeight="1">
      <c r="A87" s="233"/>
      <c r="B87" s="230"/>
      <c r="C87" s="306"/>
      <c r="D87" s="307"/>
      <c r="E87" s="268"/>
      <c r="F87" s="193"/>
      <c r="G87" s="215"/>
      <c r="H87" s="173"/>
      <c r="I87" s="173"/>
      <c r="J87" s="266"/>
      <c r="K87" s="162"/>
    </row>
    <row r="88" spans="1:11" ht="25.5" customHeight="1">
      <c r="A88" s="233"/>
      <c r="B88" s="231" t="s">
        <v>4</v>
      </c>
      <c r="C88" s="261" t="s">
        <v>232</v>
      </c>
      <c r="D88" s="262"/>
      <c r="E88" s="257"/>
      <c r="F88" s="193"/>
      <c r="G88" s="215"/>
      <c r="H88" s="173"/>
      <c r="I88" s="173"/>
      <c r="J88" s="266"/>
      <c r="K88" s="162"/>
    </row>
    <row r="89" spans="1:11" ht="25.5" customHeight="1">
      <c r="A89" s="234"/>
      <c r="B89" s="231"/>
      <c r="C89" s="242"/>
      <c r="D89" s="243"/>
      <c r="E89" s="258"/>
      <c r="F89" s="194"/>
      <c r="G89" s="215"/>
      <c r="H89" s="173"/>
      <c r="I89" s="173"/>
      <c r="J89" s="267"/>
      <c r="K89" s="162"/>
    </row>
    <row r="90" spans="1:11" ht="24" customHeight="1">
      <c r="A90" s="232" t="s">
        <v>345</v>
      </c>
      <c r="B90" s="229" t="s">
        <v>3</v>
      </c>
      <c r="C90" s="308" t="s">
        <v>56</v>
      </c>
      <c r="D90" s="309"/>
      <c r="E90" s="268"/>
      <c r="F90" s="192">
        <f>IF(E90="NA","NA",_xlfn.IFERROR(E90/E92*100,0))</f>
        <v>0</v>
      </c>
      <c r="G90" s="215">
        <f>_xlfn.IFERROR((F90*H90/100),"NA")</f>
        <v>0</v>
      </c>
      <c r="H90" s="173">
        <f>IF(F90="NA","NA",4.4)</f>
        <v>4.4</v>
      </c>
      <c r="I90" s="173">
        <v>4.4</v>
      </c>
      <c r="J90" s="301" t="s">
        <v>236</v>
      </c>
      <c r="K90" s="162"/>
    </row>
    <row r="91" spans="1:11" ht="24" customHeight="1">
      <c r="A91" s="233"/>
      <c r="B91" s="230"/>
      <c r="C91" s="310"/>
      <c r="D91" s="311"/>
      <c r="E91" s="268"/>
      <c r="F91" s="193"/>
      <c r="G91" s="215"/>
      <c r="H91" s="173"/>
      <c r="I91" s="173"/>
      <c r="J91" s="302"/>
      <c r="K91" s="162"/>
    </row>
    <row r="92" spans="1:11" ht="15">
      <c r="A92" s="233"/>
      <c r="B92" s="231" t="s">
        <v>4</v>
      </c>
      <c r="C92" s="261" t="s">
        <v>220</v>
      </c>
      <c r="D92" s="262"/>
      <c r="E92" s="257"/>
      <c r="F92" s="193"/>
      <c r="G92" s="215"/>
      <c r="H92" s="173"/>
      <c r="I92" s="173"/>
      <c r="J92" s="302"/>
      <c r="K92" s="162"/>
    </row>
    <row r="93" spans="1:11" ht="15">
      <c r="A93" s="234"/>
      <c r="B93" s="231"/>
      <c r="C93" s="242"/>
      <c r="D93" s="243"/>
      <c r="E93" s="258"/>
      <c r="F93" s="194"/>
      <c r="G93" s="215"/>
      <c r="H93" s="173"/>
      <c r="I93" s="173"/>
      <c r="J93" s="303"/>
      <c r="K93" s="162"/>
    </row>
    <row r="94" spans="1:11" ht="27" customHeight="1">
      <c r="A94" s="232" t="s">
        <v>346</v>
      </c>
      <c r="B94" s="229" t="s">
        <v>3</v>
      </c>
      <c r="C94" s="238" t="s">
        <v>234</v>
      </c>
      <c r="D94" s="239"/>
      <c r="E94" s="268"/>
      <c r="F94" s="192">
        <f>IF(E94="NA","NA",_xlfn.IFERROR(E94/E96*100,0))</f>
        <v>0</v>
      </c>
      <c r="G94" s="192">
        <f>_xlfn.IFERROR((F94*H94/100),"NA")</f>
        <v>0</v>
      </c>
      <c r="H94" s="141">
        <f>IF(F94="NA","NA",4.4)</f>
        <v>4.4</v>
      </c>
      <c r="I94" s="141">
        <v>4.4</v>
      </c>
      <c r="J94" s="265" t="s">
        <v>235</v>
      </c>
      <c r="K94" s="162"/>
    </row>
    <row r="95" spans="1:11" ht="21" customHeight="1">
      <c r="A95" s="233"/>
      <c r="B95" s="230"/>
      <c r="C95" s="306"/>
      <c r="D95" s="307"/>
      <c r="E95" s="268"/>
      <c r="F95" s="193"/>
      <c r="G95" s="193"/>
      <c r="H95" s="174"/>
      <c r="I95" s="174"/>
      <c r="J95" s="266"/>
      <c r="K95" s="162"/>
    </row>
    <row r="96" spans="1:11" ht="39.75" customHeight="1">
      <c r="A96" s="233"/>
      <c r="B96" s="231" t="s">
        <v>4</v>
      </c>
      <c r="C96" s="261" t="s">
        <v>233</v>
      </c>
      <c r="D96" s="262"/>
      <c r="E96" s="257"/>
      <c r="F96" s="193"/>
      <c r="G96" s="193"/>
      <c r="H96" s="174"/>
      <c r="I96" s="174"/>
      <c r="J96" s="266"/>
      <c r="K96" s="162"/>
    </row>
    <row r="97" spans="1:11" ht="39.75" customHeight="1">
      <c r="A97" s="234"/>
      <c r="B97" s="231"/>
      <c r="C97" s="242"/>
      <c r="D97" s="243"/>
      <c r="E97" s="258"/>
      <c r="F97" s="194"/>
      <c r="G97" s="194"/>
      <c r="H97" s="142"/>
      <c r="I97" s="142"/>
      <c r="J97" s="267"/>
      <c r="K97" s="162"/>
    </row>
    <row r="98" spans="1:11" ht="12.75" customHeight="1">
      <c r="A98" s="232" t="s">
        <v>347</v>
      </c>
      <c r="B98" s="229" t="s">
        <v>3</v>
      </c>
      <c r="C98" s="238" t="s">
        <v>6</v>
      </c>
      <c r="D98" s="239"/>
      <c r="E98" s="203" t="s">
        <v>9</v>
      </c>
      <c r="F98" s="203" t="s">
        <v>9</v>
      </c>
      <c r="G98" s="247"/>
      <c r="H98" s="173" t="str">
        <f>IF(G98="","NA",5)</f>
        <v>NA</v>
      </c>
      <c r="I98" s="173">
        <v>5</v>
      </c>
      <c r="J98" s="265" t="s">
        <v>237</v>
      </c>
      <c r="K98" s="162"/>
    </row>
    <row r="99" spans="1:11" ht="12.75" customHeight="1">
      <c r="A99" s="233"/>
      <c r="B99" s="230"/>
      <c r="C99" s="240"/>
      <c r="D99" s="241"/>
      <c r="E99" s="244"/>
      <c r="F99" s="244"/>
      <c r="G99" s="351"/>
      <c r="H99" s="173"/>
      <c r="I99" s="173"/>
      <c r="J99" s="266"/>
      <c r="K99" s="162"/>
    </row>
    <row r="100" spans="1:11" ht="12.75" customHeight="1">
      <c r="A100" s="233"/>
      <c r="B100" s="231" t="s">
        <v>4</v>
      </c>
      <c r="C100" s="240"/>
      <c r="D100" s="241"/>
      <c r="E100" s="244"/>
      <c r="F100" s="244"/>
      <c r="G100" s="351"/>
      <c r="H100" s="173"/>
      <c r="I100" s="173"/>
      <c r="J100" s="266"/>
      <c r="K100" s="162"/>
    </row>
    <row r="101" spans="1:11" ht="12.75" customHeight="1">
      <c r="A101" s="234"/>
      <c r="B101" s="231"/>
      <c r="C101" s="242"/>
      <c r="D101" s="243"/>
      <c r="E101" s="245"/>
      <c r="F101" s="245"/>
      <c r="G101" s="352"/>
      <c r="H101" s="173"/>
      <c r="I101" s="173"/>
      <c r="J101" s="267"/>
      <c r="K101" s="162"/>
    </row>
    <row r="102" spans="1:10" ht="18.75" hidden="1">
      <c r="A102" s="263" t="s">
        <v>15</v>
      </c>
      <c r="B102" s="263"/>
      <c r="C102" s="263"/>
      <c r="D102" s="263"/>
      <c r="E102" s="263"/>
      <c r="F102" s="263"/>
      <c r="G102" s="5">
        <f>SUM(G30:G101)</f>
        <v>0</v>
      </c>
      <c r="H102" s="5">
        <f>SUM(H14:H101)</f>
        <v>74.8</v>
      </c>
      <c r="I102" s="5">
        <f>SUM(I14:I101)</f>
        <v>99.80000000000003</v>
      </c>
      <c r="J102" s="25"/>
    </row>
    <row r="103" spans="1:10" ht="18.75">
      <c r="A103" s="263" t="s">
        <v>15</v>
      </c>
      <c r="B103" s="263"/>
      <c r="C103" s="263"/>
      <c r="D103" s="263"/>
      <c r="E103" s="263"/>
      <c r="F103" s="263"/>
      <c r="G103" s="9">
        <f>D107*E109/E108</f>
        <v>0</v>
      </c>
      <c r="H103" s="5">
        <f>H102</f>
        <v>74.8</v>
      </c>
      <c r="I103" s="14">
        <f>I102</f>
        <v>99.80000000000003</v>
      </c>
      <c r="J103" s="23"/>
    </row>
    <row r="104" spans="1:10" ht="15">
      <c r="A104" s="260"/>
      <c r="B104" s="260"/>
      <c r="C104" s="260"/>
      <c r="D104" s="260"/>
      <c r="E104" s="260"/>
      <c r="F104" s="260"/>
      <c r="G104" s="260"/>
      <c r="H104" s="260"/>
      <c r="I104" s="260"/>
      <c r="J104" s="24"/>
    </row>
    <row r="106" ht="15.75" thickBot="1"/>
    <row r="107" spans="3:5" ht="15.75" hidden="1">
      <c r="C107" s="8" t="s">
        <v>538</v>
      </c>
      <c r="D107" s="8">
        <v>100</v>
      </c>
      <c r="E107" s="2"/>
    </row>
    <row r="108" spans="3:5" ht="15.75" hidden="1">
      <c r="C108" s="21" t="s">
        <v>58</v>
      </c>
      <c r="D108" s="20">
        <f>H102</f>
        <v>74.8</v>
      </c>
      <c r="E108" s="16">
        <v>100</v>
      </c>
    </row>
    <row r="109" spans="3:5" ht="15.75" hidden="1">
      <c r="C109" s="21" t="s">
        <v>28</v>
      </c>
      <c r="D109" s="20">
        <f>G102</f>
        <v>0</v>
      </c>
      <c r="E109" s="17">
        <f>D109*E108/D108</f>
        <v>0</v>
      </c>
    </row>
    <row r="110" spans="3:5" ht="15.75" hidden="1">
      <c r="C110" s="21" t="s">
        <v>29</v>
      </c>
      <c r="D110" s="12">
        <f>D107*E109/E108</f>
        <v>0</v>
      </c>
      <c r="E110" s="3"/>
    </row>
    <row r="111" ht="15" hidden="1"/>
    <row r="112" spans="1:6" ht="15">
      <c r="A112" s="131" t="s">
        <v>739</v>
      </c>
      <c r="B112" s="134" t="s">
        <v>737</v>
      </c>
      <c r="C112" s="121"/>
      <c r="D112" s="129" t="s">
        <v>740</v>
      </c>
      <c r="E112" s="122"/>
      <c r="F112" s="123"/>
    </row>
    <row r="113" spans="1:6" ht="15">
      <c r="A113" s="132"/>
      <c r="B113" s="135"/>
      <c r="C113" s="118"/>
      <c r="D113" s="24" t="s">
        <v>736</v>
      </c>
      <c r="E113" s="124"/>
      <c r="F113" s="125"/>
    </row>
    <row r="114" spans="1:6" ht="15.75" thickBot="1">
      <c r="A114" s="133"/>
      <c r="B114" s="136"/>
      <c r="C114" s="127"/>
      <c r="D114" s="130" t="s">
        <v>736</v>
      </c>
      <c r="E114" s="126"/>
      <c r="F114" s="128"/>
    </row>
  </sheetData>
  <sheetProtection password="CC5A" sheet="1" objects="1" scenarios="1"/>
  <mergeCells count="296">
    <mergeCell ref="K46:K49"/>
    <mergeCell ref="B48:B49"/>
    <mergeCell ref="C48:D49"/>
    <mergeCell ref="E48:E49"/>
    <mergeCell ref="A78:A81"/>
    <mergeCell ref="B78:B79"/>
    <mergeCell ref="C78:D81"/>
    <mergeCell ref="E78:E81"/>
    <mergeCell ref="F78:F81"/>
    <mergeCell ref="G78:G81"/>
    <mergeCell ref="H78:H81"/>
    <mergeCell ref="I78:I81"/>
    <mergeCell ref="J78:J81"/>
    <mergeCell ref="K78:K81"/>
    <mergeCell ref="B80:B81"/>
    <mergeCell ref="A46:A49"/>
    <mergeCell ref="B46:B47"/>
    <mergeCell ref="C46:D47"/>
    <mergeCell ref="E46:E47"/>
    <mergeCell ref="F46:F49"/>
    <mergeCell ref="G46:G49"/>
    <mergeCell ref="H46:H49"/>
    <mergeCell ref="I46:I49"/>
    <mergeCell ref="J46:J49"/>
    <mergeCell ref="H22:H25"/>
    <mergeCell ref="I22:I25"/>
    <mergeCell ref="J22:J25"/>
    <mergeCell ref="K22:K25"/>
    <mergeCell ref="B24:B25"/>
    <mergeCell ref="A26:A29"/>
    <mergeCell ref="B26:B27"/>
    <mergeCell ref="C26:D29"/>
    <mergeCell ref="E26:E29"/>
    <mergeCell ref="F26:F29"/>
    <mergeCell ref="G26:G29"/>
    <mergeCell ref="H26:H29"/>
    <mergeCell ref="I26:I29"/>
    <mergeCell ref="J26:J29"/>
    <mergeCell ref="K26:K29"/>
    <mergeCell ref="B28:B29"/>
    <mergeCell ref="A18:A21"/>
    <mergeCell ref="B18:B19"/>
    <mergeCell ref="F18:F21"/>
    <mergeCell ref="G18:G21"/>
    <mergeCell ref="A22:A25"/>
    <mergeCell ref="B22:B23"/>
    <mergeCell ref="C22:D25"/>
    <mergeCell ref="E22:E25"/>
    <mergeCell ref="F22:F25"/>
    <mergeCell ref="G22:G25"/>
    <mergeCell ref="G14:G17"/>
    <mergeCell ref="H14:H17"/>
    <mergeCell ref="I14:I17"/>
    <mergeCell ref="J14:J17"/>
    <mergeCell ref="K14:K17"/>
    <mergeCell ref="B16:B17"/>
    <mergeCell ref="C14:D15"/>
    <mergeCell ref="E14:E15"/>
    <mergeCell ref="C16:D17"/>
    <mergeCell ref="E16:E17"/>
    <mergeCell ref="J98:J101"/>
    <mergeCell ref="B7:F7"/>
    <mergeCell ref="G7:J7"/>
    <mergeCell ref="B8:C8"/>
    <mergeCell ref="E8:F8"/>
    <mergeCell ref="G8:J8"/>
    <mergeCell ref="A9:A12"/>
    <mergeCell ref="B9:B12"/>
    <mergeCell ref="C9:K9"/>
    <mergeCell ref="C10:K10"/>
    <mergeCell ref="C12:K12"/>
    <mergeCell ref="B20:B21"/>
    <mergeCell ref="C18:D19"/>
    <mergeCell ref="E18:E19"/>
    <mergeCell ref="C20:D21"/>
    <mergeCell ref="E20:E21"/>
    <mergeCell ref="B13:D13"/>
    <mergeCell ref="C11:K11"/>
    <mergeCell ref="A14:A17"/>
    <mergeCell ref="J62:J65"/>
    <mergeCell ref="J82:J85"/>
    <mergeCell ref="J86:J89"/>
    <mergeCell ref="B14:B15"/>
    <mergeCell ref="F14:F17"/>
    <mergeCell ref="J54:J57"/>
    <mergeCell ref="J58:J61"/>
    <mergeCell ref="J70:J73"/>
    <mergeCell ref="J94:J97"/>
    <mergeCell ref="B32:B33"/>
    <mergeCell ref="H30:H33"/>
    <mergeCell ref="J30:J33"/>
    <mergeCell ref="J34:J37"/>
    <mergeCell ref="J38:J41"/>
    <mergeCell ref="J42:J45"/>
    <mergeCell ref="J50:J53"/>
    <mergeCell ref="J66:J69"/>
    <mergeCell ref="J74:J77"/>
    <mergeCell ref="J90:J93"/>
    <mergeCell ref="B92:B93"/>
    <mergeCell ref="C96:D97"/>
    <mergeCell ref="E96:E97"/>
    <mergeCell ref="C92:D93"/>
    <mergeCell ref="E92:E93"/>
    <mergeCell ref="H90:H93"/>
    <mergeCell ref="I94:I97"/>
    <mergeCell ref="H94:H97"/>
    <mergeCell ref="I66:I69"/>
    <mergeCell ref="B68:B69"/>
    <mergeCell ref="H18:H21"/>
    <mergeCell ref="I18:I21"/>
    <mergeCell ref="J18:J21"/>
    <mergeCell ref="K18:K21"/>
    <mergeCell ref="A34:A37"/>
    <mergeCell ref="B34:B35"/>
    <mergeCell ref="C34:D35"/>
    <mergeCell ref="E34:E35"/>
    <mergeCell ref="F34:F37"/>
    <mergeCell ref="G34:G37"/>
    <mergeCell ref="I34:I37"/>
    <mergeCell ref="B36:B37"/>
    <mergeCell ref="C36:D37"/>
    <mergeCell ref="E36:E37"/>
    <mergeCell ref="H34:H37"/>
    <mergeCell ref="K34:K37"/>
    <mergeCell ref="K30:K33"/>
    <mergeCell ref="A30:A33"/>
    <mergeCell ref="B30:B31"/>
    <mergeCell ref="C30:D33"/>
    <mergeCell ref="E30:E33"/>
    <mergeCell ref="F30:F33"/>
    <mergeCell ref="G30:G33"/>
    <mergeCell ref="I30:I33"/>
    <mergeCell ref="A38:A41"/>
    <mergeCell ref="B38:B39"/>
    <mergeCell ref="C38:D39"/>
    <mergeCell ref="E38:E39"/>
    <mergeCell ref="F38:F41"/>
    <mergeCell ref="G38:G41"/>
    <mergeCell ref="I38:I41"/>
    <mergeCell ref="B40:B41"/>
    <mergeCell ref="C40:D41"/>
    <mergeCell ref="E40:E41"/>
    <mergeCell ref="H38:H41"/>
    <mergeCell ref="A42:A45"/>
    <mergeCell ref="B42:B43"/>
    <mergeCell ref="C42:D43"/>
    <mergeCell ref="E42:E43"/>
    <mergeCell ref="F42:F45"/>
    <mergeCell ref="G42:G45"/>
    <mergeCell ref="I42:I45"/>
    <mergeCell ref="B44:B45"/>
    <mergeCell ref="C44:D45"/>
    <mergeCell ref="E44:E45"/>
    <mergeCell ref="H42:H45"/>
    <mergeCell ref="H54:H57"/>
    <mergeCell ref="C68:D69"/>
    <mergeCell ref="E68:E69"/>
    <mergeCell ref="H66:H69"/>
    <mergeCell ref="A50:A53"/>
    <mergeCell ref="B50:B51"/>
    <mergeCell ref="C50:D51"/>
    <mergeCell ref="E50:E51"/>
    <mergeCell ref="F50:F53"/>
    <mergeCell ref="G50:G53"/>
    <mergeCell ref="A66:A69"/>
    <mergeCell ref="A54:A57"/>
    <mergeCell ref="A58:A61"/>
    <mergeCell ref="B58:B59"/>
    <mergeCell ref="C58:D59"/>
    <mergeCell ref="E58:E59"/>
    <mergeCell ref="F58:F61"/>
    <mergeCell ref="G58:G61"/>
    <mergeCell ref="A62:A65"/>
    <mergeCell ref="B62:B63"/>
    <mergeCell ref="C62:D63"/>
    <mergeCell ref="E62:E63"/>
    <mergeCell ref="F62:F65"/>
    <mergeCell ref="G62:G65"/>
    <mergeCell ref="I74:I77"/>
    <mergeCell ref="I50:I53"/>
    <mergeCell ref="B52:B53"/>
    <mergeCell ref="C52:D53"/>
    <mergeCell ref="E52:E53"/>
    <mergeCell ref="H50:H53"/>
    <mergeCell ref="B76:B77"/>
    <mergeCell ref="C76:D77"/>
    <mergeCell ref="E76:E77"/>
    <mergeCell ref="H74:H77"/>
    <mergeCell ref="B66:B67"/>
    <mergeCell ref="C66:D67"/>
    <mergeCell ref="E66:E67"/>
    <mergeCell ref="F66:F69"/>
    <mergeCell ref="G66:G69"/>
    <mergeCell ref="B54:B55"/>
    <mergeCell ref="C54:D55"/>
    <mergeCell ref="E54:E55"/>
    <mergeCell ref="F54:F57"/>
    <mergeCell ref="G54:G57"/>
    <mergeCell ref="I54:I57"/>
    <mergeCell ref="B56:B57"/>
    <mergeCell ref="C56:D57"/>
    <mergeCell ref="E56:E57"/>
    <mergeCell ref="I62:I65"/>
    <mergeCell ref="B64:B65"/>
    <mergeCell ref="C64:D65"/>
    <mergeCell ref="E64:E65"/>
    <mergeCell ref="H62:H65"/>
    <mergeCell ref="I58:I61"/>
    <mergeCell ref="B60:B61"/>
    <mergeCell ref="C60:D61"/>
    <mergeCell ref="E60:E61"/>
    <mergeCell ref="H58:H61"/>
    <mergeCell ref="I86:I89"/>
    <mergeCell ref="B88:B89"/>
    <mergeCell ref="C88:D89"/>
    <mergeCell ref="E88:E89"/>
    <mergeCell ref="H86:H89"/>
    <mergeCell ref="G82:G85"/>
    <mergeCell ref="I82:I85"/>
    <mergeCell ref="B84:B85"/>
    <mergeCell ref="C84:D85"/>
    <mergeCell ref="E84:E85"/>
    <mergeCell ref="H82:H85"/>
    <mergeCell ref="B74:B75"/>
    <mergeCell ref="C74:D75"/>
    <mergeCell ref="E74:E75"/>
    <mergeCell ref="F74:F77"/>
    <mergeCell ref="G74:G77"/>
    <mergeCell ref="A94:A97"/>
    <mergeCell ref="B94:B95"/>
    <mergeCell ref="C94:D95"/>
    <mergeCell ref="E94:E95"/>
    <mergeCell ref="F94:F97"/>
    <mergeCell ref="G94:G97"/>
    <mergeCell ref="B96:B97"/>
    <mergeCell ref="A74:A77"/>
    <mergeCell ref="E86:E87"/>
    <mergeCell ref="F86:F89"/>
    <mergeCell ref="G86:G89"/>
    <mergeCell ref="A70:A73"/>
    <mergeCell ref="B70:B71"/>
    <mergeCell ref="C70:D71"/>
    <mergeCell ref="E70:E71"/>
    <mergeCell ref="F70:F73"/>
    <mergeCell ref="G70:G73"/>
    <mergeCell ref="B72:B73"/>
    <mergeCell ref="C72:D73"/>
    <mergeCell ref="E72:E73"/>
    <mergeCell ref="A1:K2"/>
    <mergeCell ref="A3:K4"/>
    <mergeCell ref="A5:K6"/>
    <mergeCell ref="K90:K93"/>
    <mergeCell ref="K38:K41"/>
    <mergeCell ref="K42:K45"/>
    <mergeCell ref="K50:K53"/>
    <mergeCell ref="A90:A93"/>
    <mergeCell ref="B90:B91"/>
    <mergeCell ref="C90:D91"/>
    <mergeCell ref="E90:E91"/>
    <mergeCell ref="F90:F93"/>
    <mergeCell ref="G90:G93"/>
    <mergeCell ref="I90:I93"/>
    <mergeCell ref="A86:A89"/>
    <mergeCell ref="B86:B87"/>
    <mergeCell ref="C86:D87"/>
    <mergeCell ref="A82:A85"/>
    <mergeCell ref="B82:B83"/>
    <mergeCell ref="C82:D83"/>
    <mergeCell ref="E82:E83"/>
    <mergeCell ref="F82:F85"/>
    <mergeCell ref="I70:I73"/>
    <mergeCell ref="H70:H73"/>
    <mergeCell ref="A112:A114"/>
    <mergeCell ref="B112:B114"/>
    <mergeCell ref="K98:K101"/>
    <mergeCell ref="K66:K69"/>
    <mergeCell ref="K74:K77"/>
    <mergeCell ref="K62:K65"/>
    <mergeCell ref="K82:K85"/>
    <mergeCell ref="K54:K57"/>
    <mergeCell ref="K58:K61"/>
    <mergeCell ref="K70:K73"/>
    <mergeCell ref="K86:K89"/>
    <mergeCell ref="K94:K97"/>
    <mergeCell ref="A104:I104"/>
    <mergeCell ref="A98:A101"/>
    <mergeCell ref="B98:B99"/>
    <mergeCell ref="C98:D101"/>
    <mergeCell ref="E98:E101"/>
    <mergeCell ref="F98:F101"/>
    <mergeCell ref="G98:G101"/>
    <mergeCell ref="I98:I101"/>
    <mergeCell ref="B100:B101"/>
    <mergeCell ref="A102:F102"/>
    <mergeCell ref="H98:H101"/>
    <mergeCell ref="A103:F103"/>
  </mergeCells>
  <conditionalFormatting sqref="G22:G25">
    <cfRule type="expression" priority="161" dxfId="0">
      <formula>$B$9=4</formula>
    </cfRule>
    <cfRule type="expression" priority="201" dxfId="0">
      <formula>$B$9=1</formula>
    </cfRule>
  </conditionalFormatting>
  <conditionalFormatting sqref="E14:E15">
    <cfRule type="expression" priority="163" dxfId="0">
      <formula>$B$9=4</formula>
    </cfRule>
    <cfRule type="expression" priority="167" dxfId="0">
      <formula>$B$9=3</formula>
    </cfRule>
  </conditionalFormatting>
  <conditionalFormatting sqref="E16:E17">
    <cfRule type="expression" priority="162" dxfId="0">
      <formula>$B$9=4</formula>
    </cfRule>
    <cfRule type="expression" priority="166" dxfId="0">
      <formula>$B$9=3</formula>
    </cfRule>
  </conditionalFormatting>
  <conditionalFormatting sqref="G26:G29">
    <cfRule type="expression" priority="159" dxfId="0">
      <formula>$B$9=4</formula>
    </cfRule>
    <cfRule type="expression" priority="160" dxfId="0">
      <formula>$B$9=1</formula>
    </cfRule>
  </conditionalFormatting>
  <conditionalFormatting sqref="G30:G33">
    <cfRule type="expression" priority="157" dxfId="0">
      <formula>$B$9=4</formula>
    </cfRule>
    <cfRule type="expression" priority="158" dxfId="0">
      <formula>$B$9=1</formula>
    </cfRule>
  </conditionalFormatting>
  <conditionalFormatting sqref="G78:G81">
    <cfRule type="expression" priority="155" dxfId="0">
      <formula>$B$9=4</formula>
    </cfRule>
    <cfRule type="expression" priority="156" dxfId="0">
      <formula>$B$9=1</formula>
    </cfRule>
  </conditionalFormatting>
  <conditionalFormatting sqref="G98:G101">
    <cfRule type="expression" priority="153" dxfId="0">
      <formula>$B$9=4</formula>
    </cfRule>
  </conditionalFormatting>
  <conditionalFormatting sqref="E18:E19">
    <cfRule type="expression" priority="151" dxfId="0">
      <formula>$B$9=4</formula>
    </cfRule>
    <cfRule type="expression" priority="152" dxfId="0">
      <formula>$B$9=3</formula>
    </cfRule>
  </conditionalFormatting>
  <conditionalFormatting sqref="E34:E35">
    <cfRule type="expression" priority="88" dxfId="0">
      <formula>$B$9=1</formula>
    </cfRule>
    <cfRule type="expression" priority="149" dxfId="0">
      <formula>$B$9=4</formula>
    </cfRule>
  </conditionalFormatting>
  <conditionalFormatting sqref="E20:E21">
    <cfRule type="expression" priority="119" dxfId="0">
      <formula>$B$9=4</formula>
    </cfRule>
    <cfRule type="expression" priority="120" dxfId="0">
      <formula>$B$9=3</formula>
    </cfRule>
  </conditionalFormatting>
  <conditionalFormatting sqref="E36:E37">
    <cfRule type="expression" priority="87" dxfId="0">
      <formula>$B$9=1</formula>
    </cfRule>
    <cfRule type="expression" priority="117" dxfId="0">
      <formula>$B$9=4</formula>
    </cfRule>
  </conditionalFormatting>
  <conditionalFormatting sqref="E38:E39">
    <cfRule type="expression" priority="84" dxfId="0">
      <formula>$B$9=1</formula>
    </cfRule>
    <cfRule type="expression" priority="85" dxfId="0">
      <formula>$B$9=4</formula>
    </cfRule>
  </conditionalFormatting>
  <conditionalFormatting sqref="E42:E43">
    <cfRule type="expression" priority="81" dxfId="0">
      <formula>$B$9=1</formula>
    </cfRule>
    <cfRule type="expression" priority="82" dxfId="0">
      <formula>$B$9=4</formula>
    </cfRule>
  </conditionalFormatting>
  <conditionalFormatting sqref="E46:E47">
    <cfRule type="expression" priority="78" dxfId="0">
      <formula>$B$9=1</formula>
    </cfRule>
    <cfRule type="expression" priority="79" dxfId="0">
      <formula>$B$9=4</formula>
    </cfRule>
  </conditionalFormatting>
  <conditionalFormatting sqref="E50:E51">
    <cfRule type="expression" priority="75" dxfId="0">
      <formula>$B$9=1</formula>
    </cfRule>
    <cfRule type="expression" priority="76" dxfId="0">
      <formula>$B$9=4</formula>
    </cfRule>
  </conditionalFormatting>
  <conditionalFormatting sqref="E58:E59">
    <cfRule type="expression" priority="69" dxfId="0">
      <formula>$B$9=1</formula>
    </cfRule>
    <cfRule type="expression" priority="70" dxfId="0">
      <formula>$B$9=4</formula>
    </cfRule>
  </conditionalFormatting>
  <conditionalFormatting sqref="E62:E63">
    <cfRule type="expression" priority="66" dxfId="0">
      <formula>$B$9=1</formula>
    </cfRule>
    <cfRule type="expression" priority="67" dxfId="0">
      <formula>$B$9=4</formula>
    </cfRule>
  </conditionalFormatting>
  <conditionalFormatting sqref="E66:E67">
    <cfRule type="expression" priority="63" dxfId="0">
      <formula>$B$9=1</formula>
    </cfRule>
    <cfRule type="expression" priority="64" dxfId="0">
      <formula>$B$9=4</formula>
    </cfRule>
  </conditionalFormatting>
  <conditionalFormatting sqref="E70:E71">
    <cfRule type="expression" priority="60" dxfId="0">
      <formula>$B$9=1</formula>
    </cfRule>
    <cfRule type="expression" priority="61" dxfId="0">
      <formula>$B$9=4</formula>
    </cfRule>
  </conditionalFormatting>
  <conditionalFormatting sqref="E74:E75">
    <cfRule type="expression" priority="57" dxfId="0">
      <formula>$B$9=1</formula>
    </cfRule>
    <cfRule type="expression" priority="58" dxfId="0">
      <formula>$B$9=4</formula>
    </cfRule>
  </conditionalFormatting>
  <conditionalFormatting sqref="E82:E83">
    <cfRule type="expression" priority="54" dxfId="0">
      <formula>$B$9=1</formula>
    </cfRule>
    <cfRule type="expression" priority="55" dxfId="0">
      <formula>$B$9=4</formula>
    </cfRule>
  </conditionalFormatting>
  <conditionalFormatting sqref="E86:E87">
    <cfRule type="expression" priority="51" dxfId="0">
      <formula>$B$9=1</formula>
    </cfRule>
    <cfRule type="expression" priority="52" dxfId="0">
      <formula>$B$9=4</formula>
    </cfRule>
  </conditionalFormatting>
  <conditionalFormatting sqref="E90:E91">
    <cfRule type="expression" priority="48" dxfId="0">
      <formula>$B$9=1</formula>
    </cfRule>
    <cfRule type="expression" priority="49" dxfId="0">
      <formula>$B$9=4</formula>
    </cfRule>
  </conditionalFormatting>
  <conditionalFormatting sqref="E94:E95">
    <cfRule type="expression" priority="45" dxfId="0">
      <formula>$B$9=1</formula>
    </cfRule>
    <cfRule type="expression" priority="46" dxfId="0">
      <formula>$B$9=4</formula>
    </cfRule>
  </conditionalFormatting>
  <conditionalFormatting sqref="E40:E41">
    <cfRule type="expression" priority="42" dxfId="0">
      <formula>$B$9=1</formula>
    </cfRule>
    <cfRule type="expression" priority="43" dxfId="0">
      <formula>$B$9=4</formula>
    </cfRule>
  </conditionalFormatting>
  <conditionalFormatting sqref="E44:E45">
    <cfRule type="expression" priority="39" dxfId="0">
      <formula>$B$9=1</formula>
    </cfRule>
    <cfRule type="expression" priority="40" dxfId="0">
      <formula>$B$9=4</formula>
    </cfRule>
  </conditionalFormatting>
  <conditionalFormatting sqref="E48:E49">
    <cfRule type="expression" priority="36" dxfId="0">
      <formula>$B$9=1</formula>
    </cfRule>
    <cfRule type="expression" priority="37" dxfId="0">
      <formula>$B$9=4</formula>
    </cfRule>
  </conditionalFormatting>
  <conditionalFormatting sqref="E52:E53">
    <cfRule type="expression" priority="33" dxfId="0">
      <formula>$B$9=1</formula>
    </cfRule>
    <cfRule type="expression" priority="34" dxfId="0">
      <formula>$B$9=4</formula>
    </cfRule>
  </conditionalFormatting>
  <conditionalFormatting sqref="E56:E57">
    <cfRule type="expression" priority="30" dxfId="0">
      <formula>$B$9=1</formula>
    </cfRule>
    <cfRule type="expression" priority="31" dxfId="0">
      <formula>$B$9=4</formula>
    </cfRule>
  </conditionalFormatting>
  <conditionalFormatting sqref="E60:E61">
    <cfRule type="expression" priority="27" dxfId="0">
      <formula>$B$9=1</formula>
    </cfRule>
    <cfRule type="expression" priority="28" dxfId="0">
      <formula>$B$9=4</formula>
    </cfRule>
  </conditionalFormatting>
  <conditionalFormatting sqref="E64:E65">
    <cfRule type="expression" priority="24" dxfId="0">
      <formula>$B$9=1</formula>
    </cfRule>
    <cfRule type="expression" priority="25" dxfId="0">
      <formula>$B$9=4</formula>
    </cfRule>
  </conditionalFormatting>
  <conditionalFormatting sqref="E68:E69">
    <cfRule type="expression" priority="21" dxfId="0">
      <formula>$B$9=1</formula>
    </cfRule>
    <cfRule type="expression" priority="22" dxfId="0">
      <formula>$B$9=4</formula>
    </cfRule>
  </conditionalFormatting>
  <conditionalFormatting sqref="E72:E73">
    <cfRule type="expression" priority="18" dxfId="0">
      <formula>$B$9=1</formula>
    </cfRule>
    <cfRule type="expression" priority="19" dxfId="0">
      <formula>$B$9=4</formula>
    </cfRule>
  </conditionalFormatting>
  <conditionalFormatting sqref="E76:E77">
    <cfRule type="expression" priority="15" dxfId="0">
      <formula>$B$9=1</formula>
    </cfRule>
    <cfRule type="expression" priority="16" dxfId="0">
      <formula>$B$9=4</formula>
    </cfRule>
  </conditionalFormatting>
  <conditionalFormatting sqref="E84:E85">
    <cfRule type="expression" priority="12" dxfId="0">
      <formula>$B$9=1</formula>
    </cfRule>
    <cfRule type="expression" priority="13" dxfId="0">
      <formula>$B$9=4</formula>
    </cfRule>
  </conditionalFormatting>
  <conditionalFormatting sqref="E88:E89">
    <cfRule type="expression" priority="9" dxfId="0">
      <formula>$B$9=1</formula>
    </cfRule>
    <cfRule type="expression" priority="10" dxfId="0">
      <formula>$B$9=4</formula>
    </cfRule>
  </conditionalFormatting>
  <conditionalFormatting sqref="E92:E93">
    <cfRule type="expression" priority="6" dxfId="0">
      <formula>$B$9=1</formula>
    </cfRule>
    <cfRule type="expression" priority="7" dxfId="0">
      <formula>$B$9=4</formula>
    </cfRule>
  </conditionalFormatting>
  <conditionalFormatting sqref="E96:E97">
    <cfRule type="expression" priority="3" dxfId="0">
      <formula>$B$9=1</formula>
    </cfRule>
    <cfRule type="expression" priority="4" dxfId="0">
      <formula>$B$9=4</formula>
    </cfRule>
  </conditionalFormatting>
  <conditionalFormatting sqref="E54:E55">
    <cfRule type="expression" priority="1" dxfId="0">
      <formula>$B$9=1</formula>
    </cfRule>
    <cfRule type="expression" priority="2" dxfId="0">
      <formula>$B$9=4</formula>
    </cfRule>
  </conditionalFormatting>
  <printOptions/>
  <pageMargins left="0.7" right="0.7" top="0.75" bottom="0.75" header="0.3" footer="0.3"/>
  <pageSetup orientation="portrait" r:id="rId3"/>
  <legacyDrawing r:id="rId2"/>
</worksheet>
</file>

<file path=xl/worksheets/sheet5.xml><?xml version="1.0" encoding="utf-8"?>
<worksheet xmlns="http://schemas.openxmlformats.org/spreadsheetml/2006/main" xmlns:r="http://schemas.openxmlformats.org/officeDocument/2006/relationships">
  <dimension ref="A1:K112"/>
  <sheetViews>
    <sheetView tabSelected="1" zoomScale="85" zoomScaleNormal="85" zoomScalePageLayoutView="0" workbookViewId="0" topLeftCell="A1">
      <selection activeCell="C26" sqref="C26:D27"/>
    </sheetView>
  </sheetViews>
  <sheetFormatPr defaultColWidth="11.421875" defaultRowHeight="15"/>
  <cols>
    <col min="1" max="1" width="61.7109375" style="0" customWidth="1"/>
    <col min="2" max="2" width="13.7109375" style="0" customWidth="1"/>
    <col min="3" max="3" width="25.8515625" style="0" customWidth="1"/>
    <col min="4" max="4" width="12.421875" style="0" customWidth="1"/>
    <col min="5" max="5" width="11.421875" style="0" customWidth="1"/>
    <col min="6" max="6" width="13.00390625" style="0" customWidth="1"/>
    <col min="7" max="7" width="15.57421875" style="0" customWidth="1"/>
    <col min="8" max="8" width="11.140625" style="0" hidden="1" customWidth="1"/>
    <col min="9" max="10" width="15.7109375" style="0" customWidth="1"/>
    <col min="11" max="11" width="60.421875" style="0" customWidth="1"/>
  </cols>
  <sheetData>
    <row r="1" spans="1:11" ht="15">
      <c r="A1" s="278" t="s">
        <v>101</v>
      </c>
      <c r="B1" s="279"/>
      <c r="C1" s="279"/>
      <c r="D1" s="279"/>
      <c r="E1" s="279"/>
      <c r="F1" s="279"/>
      <c r="G1" s="279"/>
      <c r="H1" s="279"/>
      <c r="I1" s="279"/>
      <c r="J1" s="279"/>
      <c r="K1" s="279"/>
    </row>
    <row r="2" spans="1:11" ht="15">
      <c r="A2" s="278"/>
      <c r="B2" s="279"/>
      <c r="C2" s="279"/>
      <c r="D2" s="279"/>
      <c r="E2" s="279"/>
      <c r="F2" s="279"/>
      <c r="G2" s="279"/>
      <c r="H2" s="279"/>
      <c r="I2" s="279"/>
      <c r="J2" s="279"/>
      <c r="K2" s="279"/>
    </row>
    <row r="3" spans="1:11" ht="12" customHeight="1">
      <c r="A3" s="278" t="s">
        <v>19</v>
      </c>
      <c r="B3" s="279"/>
      <c r="C3" s="279"/>
      <c r="D3" s="279"/>
      <c r="E3" s="279"/>
      <c r="F3" s="279"/>
      <c r="G3" s="279"/>
      <c r="H3" s="279"/>
      <c r="I3" s="279"/>
      <c r="J3" s="279"/>
      <c r="K3" s="279"/>
    </row>
    <row r="4" spans="1:11" ht="12" customHeight="1">
      <c r="A4" s="278"/>
      <c r="B4" s="279"/>
      <c r="C4" s="279"/>
      <c r="D4" s="279"/>
      <c r="E4" s="279"/>
      <c r="F4" s="279"/>
      <c r="G4" s="279"/>
      <c r="H4" s="279"/>
      <c r="I4" s="279"/>
      <c r="J4" s="279"/>
      <c r="K4" s="279"/>
    </row>
    <row r="5" spans="1:11" ht="12" customHeight="1">
      <c r="A5" s="271" t="s">
        <v>238</v>
      </c>
      <c r="B5" s="272"/>
      <c r="C5" s="272"/>
      <c r="D5" s="272"/>
      <c r="E5" s="272"/>
      <c r="F5" s="272"/>
      <c r="G5" s="272"/>
      <c r="H5" s="272"/>
      <c r="I5" s="272"/>
      <c r="J5" s="272"/>
      <c r="K5" s="272"/>
    </row>
    <row r="6" spans="1:11" ht="12" customHeight="1">
      <c r="A6" s="273"/>
      <c r="B6" s="274"/>
      <c r="C6" s="274"/>
      <c r="D6" s="274"/>
      <c r="E6" s="274"/>
      <c r="F6" s="274"/>
      <c r="G6" s="274"/>
      <c r="H6" s="274"/>
      <c r="I6" s="274"/>
      <c r="J6" s="274"/>
      <c r="K6" s="274"/>
    </row>
    <row r="7" spans="1:11" ht="24.75" customHeight="1">
      <c r="A7" s="45" t="s">
        <v>103</v>
      </c>
      <c r="B7" s="361">
        <f>'PASO 1'!B7:F7</f>
        <v>0</v>
      </c>
      <c r="C7" s="361"/>
      <c r="D7" s="361"/>
      <c r="E7" s="361"/>
      <c r="F7" s="361"/>
      <c r="G7" s="217" t="s">
        <v>104</v>
      </c>
      <c r="H7" s="217"/>
      <c r="I7" s="217"/>
      <c r="J7" s="217"/>
      <c r="K7" s="46">
        <f>'PASO 1'!K7</f>
        <v>0</v>
      </c>
    </row>
    <row r="8" spans="1:11" ht="24.75" customHeight="1">
      <c r="A8" s="47" t="s">
        <v>102</v>
      </c>
      <c r="B8" s="315">
        <f>'PASO 1'!B8:C8</f>
        <v>0</v>
      </c>
      <c r="C8" s="282"/>
      <c r="D8" s="48" t="s">
        <v>106</v>
      </c>
      <c r="E8" s="361">
        <f>'PASO 1'!E8:F8</f>
        <v>0</v>
      </c>
      <c r="F8" s="361"/>
      <c r="G8" s="217" t="s">
        <v>105</v>
      </c>
      <c r="H8" s="217"/>
      <c r="I8" s="217"/>
      <c r="J8" s="217"/>
      <c r="K8" s="46">
        <f>'PASO 1'!K8</f>
        <v>0</v>
      </c>
    </row>
    <row r="9" spans="1:11" ht="15">
      <c r="A9" s="331" t="s">
        <v>137</v>
      </c>
      <c r="B9" s="334"/>
      <c r="C9" s="355" t="s">
        <v>684</v>
      </c>
      <c r="D9" s="356"/>
      <c r="E9" s="356"/>
      <c r="F9" s="356"/>
      <c r="G9" s="356"/>
      <c r="H9" s="356"/>
      <c r="I9" s="356"/>
      <c r="J9" s="356"/>
      <c r="K9" s="357"/>
    </row>
    <row r="10" spans="1:11" ht="15">
      <c r="A10" s="332"/>
      <c r="B10" s="335"/>
      <c r="C10" s="355" t="s">
        <v>691</v>
      </c>
      <c r="D10" s="356"/>
      <c r="E10" s="356"/>
      <c r="F10" s="356"/>
      <c r="G10" s="356"/>
      <c r="H10" s="356"/>
      <c r="I10" s="356"/>
      <c r="J10" s="356"/>
      <c r="K10" s="357"/>
    </row>
    <row r="11" spans="1:11" ht="15.75" customHeight="1">
      <c r="A11" s="332"/>
      <c r="B11" s="335"/>
      <c r="C11" s="355" t="s">
        <v>692</v>
      </c>
      <c r="D11" s="356"/>
      <c r="E11" s="356"/>
      <c r="F11" s="356"/>
      <c r="G11" s="356"/>
      <c r="H11" s="356"/>
      <c r="I11" s="356"/>
      <c r="J11" s="356"/>
      <c r="K11" s="357"/>
    </row>
    <row r="12" spans="1:11" ht="15">
      <c r="A12" s="333"/>
      <c r="B12" s="336"/>
      <c r="C12" s="355" t="s">
        <v>541</v>
      </c>
      <c r="D12" s="356"/>
      <c r="E12" s="356"/>
      <c r="F12" s="356"/>
      <c r="G12" s="356"/>
      <c r="H12" s="356"/>
      <c r="I12" s="356"/>
      <c r="J12" s="356"/>
      <c r="K12" s="357"/>
    </row>
    <row r="13" spans="1:11" ht="45">
      <c r="A13" s="54" t="s">
        <v>1</v>
      </c>
      <c r="B13" s="286" t="s">
        <v>2</v>
      </c>
      <c r="C13" s="286"/>
      <c r="D13" s="286"/>
      <c r="E13" s="54" t="s">
        <v>7</v>
      </c>
      <c r="F13" s="54" t="s">
        <v>8</v>
      </c>
      <c r="G13" s="51" t="s">
        <v>11</v>
      </c>
      <c r="H13" s="51" t="s">
        <v>31</v>
      </c>
      <c r="I13" s="51" t="s">
        <v>10</v>
      </c>
      <c r="J13" s="51" t="s">
        <v>92</v>
      </c>
      <c r="K13" s="51" t="s">
        <v>87</v>
      </c>
    </row>
    <row r="14" spans="1:11" ht="31.5" customHeight="1">
      <c r="A14" s="232" t="s">
        <v>539</v>
      </c>
      <c r="B14" s="229" t="s">
        <v>27</v>
      </c>
      <c r="C14" s="246" t="s">
        <v>6</v>
      </c>
      <c r="D14" s="246"/>
      <c r="E14" s="203" t="s">
        <v>9</v>
      </c>
      <c r="F14" s="203" t="s">
        <v>9</v>
      </c>
      <c r="G14" s="247"/>
      <c r="H14" s="173" t="str">
        <f>IF(G14="","NA",4)</f>
        <v>NA</v>
      </c>
      <c r="I14" s="173">
        <v>4</v>
      </c>
      <c r="J14" s="265" t="s">
        <v>272</v>
      </c>
      <c r="K14" s="162"/>
    </row>
    <row r="15" spans="1:11" ht="27" customHeight="1">
      <c r="A15" s="233"/>
      <c r="B15" s="230"/>
      <c r="C15" s="246"/>
      <c r="D15" s="246"/>
      <c r="E15" s="244"/>
      <c r="F15" s="244"/>
      <c r="G15" s="351"/>
      <c r="H15" s="173"/>
      <c r="I15" s="173"/>
      <c r="J15" s="266"/>
      <c r="K15" s="162"/>
    </row>
    <row r="16" spans="1:11" ht="24.75" customHeight="1">
      <c r="A16" s="233"/>
      <c r="B16" s="231" t="s">
        <v>4</v>
      </c>
      <c r="C16" s="246"/>
      <c r="D16" s="246"/>
      <c r="E16" s="244"/>
      <c r="F16" s="244"/>
      <c r="G16" s="351"/>
      <c r="H16" s="173"/>
      <c r="I16" s="173"/>
      <c r="J16" s="266"/>
      <c r="K16" s="162"/>
    </row>
    <row r="17" spans="1:11" ht="24.75" customHeight="1">
      <c r="A17" s="234"/>
      <c r="B17" s="231"/>
      <c r="C17" s="246"/>
      <c r="D17" s="246"/>
      <c r="E17" s="245"/>
      <c r="F17" s="245"/>
      <c r="G17" s="352"/>
      <c r="H17" s="173"/>
      <c r="I17" s="173"/>
      <c r="J17" s="267"/>
      <c r="K17" s="162"/>
    </row>
    <row r="18" spans="1:11" ht="33.75" customHeight="1">
      <c r="A18" s="235" t="s">
        <v>244</v>
      </c>
      <c r="B18" s="229" t="s">
        <v>27</v>
      </c>
      <c r="C18" s="238" t="s">
        <v>239</v>
      </c>
      <c r="D18" s="239"/>
      <c r="E18" s="268"/>
      <c r="F18" s="192">
        <f>IF(E18="NA","NA",_xlfn.IFERROR(E18/E20*100,0))</f>
        <v>0</v>
      </c>
      <c r="G18" s="215">
        <f>_xlfn.IFERROR((F18*H18/100),"NA")</f>
        <v>0</v>
      </c>
      <c r="H18" s="174">
        <f>IF(F18="NA","NA",5)</f>
        <v>5</v>
      </c>
      <c r="I18" s="173">
        <v>5</v>
      </c>
      <c r="J18" s="265" t="s">
        <v>273</v>
      </c>
      <c r="K18" s="162"/>
    </row>
    <row r="19" spans="1:11" ht="24.75" customHeight="1">
      <c r="A19" s="236"/>
      <c r="B19" s="230"/>
      <c r="C19" s="306"/>
      <c r="D19" s="307"/>
      <c r="E19" s="268"/>
      <c r="F19" s="193"/>
      <c r="G19" s="215"/>
      <c r="H19" s="353"/>
      <c r="I19" s="173"/>
      <c r="J19" s="266"/>
      <c r="K19" s="162"/>
    </row>
    <row r="20" spans="1:11" ht="24.75" customHeight="1">
      <c r="A20" s="236"/>
      <c r="B20" s="231" t="s">
        <v>4</v>
      </c>
      <c r="C20" s="261" t="s">
        <v>248</v>
      </c>
      <c r="D20" s="262"/>
      <c r="E20" s="257"/>
      <c r="F20" s="193"/>
      <c r="G20" s="215"/>
      <c r="H20" s="353"/>
      <c r="I20" s="173"/>
      <c r="J20" s="266"/>
      <c r="K20" s="162"/>
    </row>
    <row r="21" spans="1:11" ht="24.75" customHeight="1">
      <c r="A21" s="237"/>
      <c r="B21" s="231"/>
      <c r="C21" s="242"/>
      <c r="D21" s="243"/>
      <c r="E21" s="258"/>
      <c r="F21" s="194"/>
      <c r="G21" s="215"/>
      <c r="H21" s="354"/>
      <c r="I21" s="173"/>
      <c r="J21" s="267"/>
      <c r="K21" s="162"/>
    </row>
    <row r="22" spans="1:11" ht="15" customHeight="1">
      <c r="A22" s="300" t="s">
        <v>241</v>
      </c>
      <c r="B22" s="229" t="s">
        <v>27</v>
      </c>
      <c r="C22" s="246" t="s">
        <v>6</v>
      </c>
      <c r="D22" s="246"/>
      <c r="E22" s="203" t="s">
        <v>9</v>
      </c>
      <c r="F22" s="203" t="s">
        <v>9</v>
      </c>
      <c r="G22" s="177"/>
      <c r="H22" s="173" t="str">
        <f>IF(G22="","NA",4)</f>
        <v>NA</v>
      </c>
      <c r="I22" s="173">
        <v>4</v>
      </c>
      <c r="J22" s="265" t="s">
        <v>240</v>
      </c>
      <c r="K22" s="162"/>
    </row>
    <row r="23" spans="1:11" ht="15">
      <c r="A23" s="233"/>
      <c r="B23" s="230"/>
      <c r="C23" s="246"/>
      <c r="D23" s="246"/>
      <c r="E23" s="244"/>
      <c r="F23" s="244"/>
      <c r="G23" s="247"/>
      <c r="H23" s="173"/>
      <c r="I23" s="173"/>
      <c r="J23" s="266"/>
      <c r="K23" s="162"/>
    </row>
    <row r="24" spans="1:11" ht="15" customHeight="1">
      <c r="A24" s="233"/>
      <c r="B24" s="231" t="s">
        <v>4</v>
      </c>
      <c r="C24" s="246"/>
      <c r="D24" s="246"/>
      <c r="E24" s="244"/>
      <c r="F24" s="244"/>
      <c r="G24" s="247"/>
      <c r="H24" s="173"/>
      <c r="I24" s="173"/>
      <c r="J24" s="266"/>
      <c r="K24" s="162"/>
    </row>
    <row r="25" spans="1:11" ht="15">
      <c r="A25" s="234"/>
      <c r="B25" s="231"/>
      <c r="C25" s="246"/>
      <c r="D25" s="246"/>
      <c r="E25" s="245"/>
      <c r="F25" s="245"/>
      <c r="G25" s="178"/>
      <c r="H25" s="173"/>
      <c r="I25" s="173"/>
      <c r="J25" s="267"/>
      <c r="K25" s="162"/>
    </row>
    <row r="26" spans="1:11" ht="27" customHeight="1">
      <c r="A26" s="270" t="s">
        <v>249</v>
      </c>
      <c r="B26" s="229" t="s">
        <v>27</v>
      </c>
      <c r="C26" s="238" t="s">
        <v>274</v>
      </c>
      <c r="D26" s="239"/>
      <c r="E26" s="268"/>
      <c r="F26" s="192">
        <f>IF(E26="NA","NA",_xlfn.IFERROR(E26/E28*100,0))</f>
        <v>0</v>
      </c>
      <c r="G26" s="215">
        <f>_xlfn.IFERROR((F26*H26/100),"NA")</f>
        <v>0</v>
      </c>
      <c r="H26" s="174">
        <f>IF(F26="NA","NA",5)</f>
        <v>5</v>
      </c>
      <c r="I26" s="173">
        <v>5</v>
      </c>
      <c r="J26" s="265" t="s">
        <v>275</v>
      </c>
      <c r="K26" s="162"/>
    </row>
    <row r="27" spans="1:11" ht="21.75" customHeight="1">
      <c r="A27" s="270"/>
      <c r="B27" s="230"/>
      <c r="C27" s="306"/>
      <c r="D27" s="307"/>
      <c r="E27" s="268"/>
      <c r="F27" s="193"/>
      <c r="G27" s="215"/>
      <c r="H27" s="353"/>
      <c r="I27" s="173"/>
      <c r="J27" s="266"/>
      <c r="K27" s="162"/>
    </row>
    <row r="28" spans="1:11" ht="15">
      <c r="A28" s="270"/>
      <c r="B28" s="231" t="s">
        <v>4</v>
      </c>
      <c r="C28" s="261" t="s">
        <v>257</v>
      </c>
      <c r="D28" s="262"/>
      <c r="E28" s="257"/>
      <c r="F28" s="193"/>
      <c r="G28" s="215"/>
      <c r="H28" s="353"/>
      <c r="I28" s="173"/>
      <c r="J28" s="266"/>
      <c r="K28" s="162"/>
    </row>
    <row r="29" spans="1:11" ht="30.75" customHeight="1">
      <c r="A29" s="270"/>
      <c r="B29" s="231"/>
      <c r="C29" s="242"/>
      <c r="D29" s="243"/>
      <c r="E29" s="258"/>
      <c r="F29" s="194"/>
      <c r="G29" s="215"/>
      <c r="H29" s="354"/>
      <c r="I29" s="173"/>
      <c r="J29" s="267"/>
      <c r="K29" s="162"/>
    </row>
    <row r="30" spans="1:11" ht="15">
      <c r="A30" s="235" t="s">
        <v>540</v>
      </c>
      <c r="B30" s="229" t="s">
        <v>27</v>
      </c>
      <c r="C30" s="238" t="s">
        <v>276</v>
      </c>
      <c r="D30" s="239"/>
      <c r="E30" s="268"/>
      <c r="F30" s="192">
        <f>IF(E30="NA","NA",_xlfn.IFERROR(E30/E32*100,0))</f>
        <v>0</v>
      </c>
      <c r="G30" s="215">
        <f>_xlfn.IFERROR((F30*H30/100),"NA")</f>
        <v>0</v>
      </c>
      <c r="H30" s="174">
        <f>IF(F30="NA","NA",5)</f>
        <v>5</v>
      </c>
      <c r="I30" s="173">
        <v>5</v>
      </c>
      <c r="J30" s="265" t="s">
        <v>277</v>
      </c>
      <c r="K30" s="162"/>
    </row>
    <row r="31" spans="1:11" ht="34.5" customHeight="1">
      <c r="A31" s="236"/>
      <c r="B31" s="230"/>
      <c r="C31" s="306"/>
      <c r="D31" s="307"/>
      <c r="E31" s="268"/>
      <c r="F31" s="193"/>
      <c r="G31" s="215"/>
      <c r="H31" s="353"/>
      <c r="I31" s="173"/>
      <c r="J31" s="266"/>
      <c r="K31" s="162"/>
    </row>
    <row r="32" spans="1:11" ht="32.25" customHeight="1">
      <c r="A32" s="236"/>
      <c r="B32" s="231" t="s">
        <v>4</v>
      </c>
      <c r="C32" s="330" t="s">
        <v>242</v>
      </c>
      <c r="D32" s="358"/>
      <c r="E32" s="257"/>
      <c r="F32" s="193"/>
      <c r="G32" s="215"/>
      <c r="H32" s="353"/>
      <c r="I32" s="173"/>
      <c r="J32" s="266"/>
      <c r="K32" s="162"/>
    </row>
    <row r="33" spans="1:11" ht="25.5" customHeight="1">
      <c r="A33" s="237"/>
      <c r="B33" s="231"/>
      <c r="C33" s="359"/>
      <c r="D33" s="360"/>
      <c r="E33" s="258"/>
      <c r="F33" s="194"/>
      <c r="G33" s="215"/>
      <c r="H33" s="354"/>
      <c r="I33" s="173"/>
      <c r="J33" s="267"/>
      <c r="K33" s="162"/>
    </row>
    <row r="34" spans="1:11" ht="25.5" customHeight="1">
      <c r="A34" s="235" t="s">
        <v>245</v>
      </c>
      <c r="B34" s="229" t="s">
        <v>27</v>
      </c>
      <c r="C34" s="238" t="s">
        <v>21</v>
      </c>
      <c r="D34" s="239"/>
      <c r="E34" s="268"/>
      <c r="F34" s="192">
        <f>IF(E34="NA","NA",_xlfn.IFERROR(E34/E36*100,0))</f>
        <v>0</v>
      </c>
      <c r="G34" s="215">
        <f>_xlfn.IFERROR((F34*H34/100),"NA")</f>
        <v>0</v>
      </c>
      <c r="H34" s="174">
        <f>IF(F34="NA","NA",5)</f>
        <v>5</v>
      </c>
      <c r="I34" s="173">
        <v>5</v>
      </c>
      <c r="J34" s="265" t="s">
        <v>243</v>
      </c>
      <c r="K34" s="162"/>
    </row>
    <row r="35" spans="1:11" ht="48.75" customHeight="1">
      <c r="A35" s="236"/>
      <c r="B35" s="230"/>
      <c r="C35" s="306"/>
      <c r="D35" s="307"/>
      <c r="E35" s="268"/>
      <c r="F35" s="193"/>
      <c r="G35" s="215"/>
      <c r="H35" s="353"/>
      <c r="I35" s="173"/>
      <c r="J35" s="266"/>
      <c r="K35" s="162"/>
    </row>
    <row r="36" spans="1:11" ht="24" customHeight="1">
      <c r="A36" s="236"/>
      <c r="B36" s="231" t="s">
        <v>4</v>
      </c>
      <c r="C36" s="330" t="s">
        <v>78</v>
      </c>
      <c r="D36" s="358"/>
      <c r="E36" s="257"/>
      <c r="F36" s="193"/>
      <c r="G36" s="215"/>
      <c r="H36" s="353"/>
      <c r="I36" s="173"/>
      <c r="J36" s="266"/>
      <c r="K36" s="162"/>
    </row>
    <row r="37" spans="1:11" ht="25.5" customHeight="1">
      <c r="A37" s="237"/>
      <c r="B37" s="231"/>
      <c r="C37" s="359"/>
      <c r="D37" s="360"/>
      <c r="E37" s="258"/>
      <c r="F37" s="194"/>
      <c r="G37" s="215"/>
      <c r="H37" s="354"/>
      <c r="I37" s="173"/>
      <c r="J37" s="267"/>
      <c r="K37" s="162"/>
    </row>
    <row r="38" spans="1:11" ht="18.75" customHeight="1">
      <c r="A38" s="232" t="s">
        <v>246</v>
      </c>
      <c r="B38" s="229" t="s">
        <v>27</v>
      </c>
      <c r="C38" s="238" t="s">
        <v>278</v>
      </c>
      <c r="D38" s="239"/>
      <c r="E38" s="268"/>
      <c r="F38" s="192">
        <f>IF(E38="NA","NA",_xlfn.IFERROR(E38/E40*100,0))</f>
        <v>0</v>
      </c>
      <c r="G38" s="215">
        <f>_xlfn.IFERROR((F38*H38/100),"NA")</f>
        <v>0</v>
      </c>
      <c r="H38" s="174">
        <f>IF(F38="NA","NA",5)</f>
        <v>5</v>
      </c>
      <c r="I38" s="173">
        <v>5</v>
      </c>
      <c r="J38" s="265" t="s">
        <v>279</v>
      </c>
      <c r="K38" s="162"/>
    </row>
    <row r="39" spans="1:11" ht="45" customHeight="1">
      <c r="A39" s="233"/>
      <c r="B39" s="230"/>
      <c r="C39" s="306"/>
      <c r="D39" s="307"/>
      <c r="E39" s="268"/>
      <c r="F39" s="193"/>
      <c r="G39" s="215"/>
      <c r="H39" s="353"/>
      <c r="I39" s="173"/>
      <c r="J39" s="266"/>
      <c r="K39" s="162"/>
    </row>
    <row r="40" spans="1:11" ht="22.5" customHeight="1">
      <c r="A40" s="233"/>
      <c r="B40" s="231" t="s">
        <v>4</v>
      </c>
      <c r="C40" s="261" t="s">
        <v>254</v>
      </c>
      <c r="D40" s="262"/>
      <c r="E40" s="257"/>
      <c r="F40" s="193"/>
      <c r="G40" s="215"/>
      <c r="H40" s="353"/>
      <c r="I40" s="173"/>
      <c r="J40" s="266"/>
      <c r="K40" s="162"/>
    </row>
    <row r="41" spans="1:11" ht="21.75" customHeight="1">
      <c r="A41" s="234"/>
      <c r="B41" s="231"/>
      <c r="C41" s="242"/>
      <c r="D41" s="243"/>
      <c r="E41" s="258"/>
      <c r="F41" s="194"/>
      <c r="G41" s="215"/>
      <c r="H41" s="354"/>
      <c r="I41" s="173"/>
      <c r="J41" s="267"/>
      <c r="K41" s="162"/>
    </row>
    <row r="42" spans="1:11" ht="15">
      <c r="A42" s="232" t="s">
        <v>247</v>
      </c>
      <c r="B42" s="229" t="s">
        <v>27</v>
      </c>
      <c r="C42" s="238" t="s">
        <v>256</v>
      </c>
      <c r="D42" s="239"/>
      <c r="E42" s="268"/>
      <c r="F42" s="192">
        <f>IF(E42="NA","NA",_xlfn.IFERROR(E42/E44*100,0))</f>
        <v>0</v>
      </c>
      <c r="G42" s="215">
        <f>_xlfn.IFERROR((F42*H42/100),"NA")</f>
        <v>0</v>
      </c>
      <c r="H42" s="174">
        <f>IF(F42="NA","NA",5)</f>
        <v>5</v>
      </c>
      <c r="I42" s="173">
        <v>5</v>
      </c>
      <c r="J42" s="265" t="s">
        <v>280</v>
      </c>
      <c r="K42" s="162"/>
    </row>
    <row r="43" spans="1:11" ht="45.75" customHeight="1">
      <c r="A43" s="233"/>
      <c r="B43" s="230"/>
      <c r="C43" s="306"/>
      <c r="D43" s="307"/>
      <c r="E43" s="268"/>
      <c r="F43" s="193"/>
      <c r="G43" s="215"/>
      <c r="H43" s="353"/>
      <c r="I43" s="173"/>
      <c r="J43" s="266"/>
      <c r="K43" s="162"/>
    </row>
    <row r="44" spans="1:11" ht="22.5" customHeight="1">
      <c r="A44" s="233"/>
      <c r="B44" s="231" t="s">
        <v>4</v>
      </c>
      <c r="C44" s="261" t="s">
        <v>257</v>
      </c>
      <c r="D44" s="262"/>
      <c r="E44" s="257"/>
      <c r="F44" s="193"/>
      <c r="G44" s="215"/>
      <c r="H44" s="353"/>
      <c r="I44" s="173"/>
      <c r="J44" s="266"/>
      <c r="K44" s="162"/>
    </row>
    <row r="45" spans="1:11" ht="25.5" customHeight="1">
      <c r="A45" s="234"/>
      <c r="B45" s="231"/>
      <c r="C45" s="242"/>
      <c r="D45" s="243"/>
      <c r="E45" s="258"/>
      <c r="F45" s="194"/>
      <c r="G45" s="215"/>
      <c r="H45" s="354"/>
      <c r="I45" s="173"/>
      <c r="J45" s="267"/>
      <c r="K45" s="162"/>
    </row>
    <row r="46" spans="1:11" ht="15">
      <c r="A46" s="232" t="s">
        <v>281</v>
      </c>
      <c r="B46" s="229" t="s">
        <v>27</v>
      </c>
      <c r="C46" s="238" t="s">
        <v>6</v>
      </c>
      <c r="D46" s="239"/>
      <c r="E46" s="203" t="s">
        <v>9</v>
      </c>
      <c r="F46" s="203" t="s">
        <v>9</v>
      </c>
      <c r="G46" s="177"/>
      <c r="H46" s="173" t="str">
        <f>IF(G46="","NA",4)</f>
        <v>NA</v>
      </c>
      <c r="I46" s="174">
        <v>4</v>
      </c>
      <c r="J46" s="265" t="s">
        <v>250</v>
      </c>
      <c r="K46" s="162"/>
    </row>
    <row r="47" spans="1:11" ht="26.25" customHeight="1">
      <c r="A47" s="233"/>
      <c r="B47" s="230"/>
      <c r="C47" s="240"/>
      <c r="D47" s="241"/>
      <c r="E47" s="244"/>
      <c r="F47" s="244"/>
      <c r="G47" s="247"/>
      <c r="H47" s="173"/>
      <c r="I47" s="353"/>
      <c r="J47" s="266"/>
      <c r="K47" s="162"/>
    </row>
    <row r="48" spans="1:11" ht="27" customHeight="1">
      <c r="A48" s="233"/>
      <c r="B48" s="231" t="s">
        <v>4</v>
      </c>
      <c r="C48" s="240"/>
      <c r="D48" s="241"/>
      <c r="E48" s="244"/>
      <c r="F48" s="244"/>
      <c r="G48" s="247"/>
      <c r="H48" s="173"/>
      <c r="I48" s="353"/>
      <c r="J48" s="266"/>
      <c r="K48" s="162"/>
    </row>
    <row r="49" spans="1:11" ht="27.75" customHeight="1">
      <c r="A49" s="234"/>
      <c r="B49" s="231"/>
      <c r="C49" s="242"/>
      <c r="D49" s="243"/>
      <c r="E49" s="245"/>
      <c r="F49" s="245"/>
      <c r="G49" s="178"/>
      <c r="H49" s="173"/>
      <c r="I49" s="354"/>
      <c r="J49" s="267"/>
      <c r="K49" s="162"/>
    </row>
    <row r="50" spans="1:11" ht="29.25" customHeight="1">
      <c r="A50" s="232" t="s">
        <v>282</v>
      </c>
      <c r="B50" s="229" t="s">
        <v>27</v>
      </c>
      <c r="C50" s="238" t="s">
        <v>6</v>
      </c>
      <c r="D50" s="239"/>
      <c r="E50" s="203" t="s">
        <v>9</v>
      </c>
      <c r="F50" s="203" t="s">
        <v>9</v>
      </c>
      <c r="G50" s="247"/>
      <c r="H50" s="173" t="str">
        <f>IF(G50="","NA",4)</f>
        <v>NA</v>
      </c>
      <c r="I50" s="174">
        <v>4</v>
      </c>
      <c r="J50" s="265" t="s">
        <v>250</v>
      </c>
      <c r="K50" s="162"/>
    </row>
    <row r="51" spans="1:11" ht="24.75" customHeight="1">
      <c r="A51" s="233"/>
      <c r="B51" s="230"/>
      <c r="C51" s="240"/>
      <c r="D51" s="241"/>
      <c r="E51" s="244"/>
      <c r="F51" s="244"/>
      <c r="G51" s="351"/>
      <c r="H51" s="173"/>
      <c r="I51" s="353"/>
      <c r="J51" s="266"/>
      <c r="K51" s="162"/>
    </row>
    <row r="52" spans="1:11" ht="18" customHeight="1">
      <c r="A52" s="233"/>
      <c r="B52" s="231" t="s">
        <v>4</v>
      </c>
      <c r="C52" s="240"/>
      <c r="D52" s="241"/>
      <c r="E52" s="244"/>
      <c r="F52" s="244"/>
      <c r="G52" s="351"/>
      <c r="H52" s="173"/>
      <c r="I52" s="353"/>
      <c r="J52" s="266"/>
      <c r="K52" s="162"/>
    </row>
    <row r="53" spans="1:11" ht="20.25" customHeight="1">
      <c r="A53" s="234"/>
      <c r="B53" s="231"/>
      <c r="C53" s="242"/>
      <c r="D53" s="243"/>
      <c r="E53" s="245"/>
      <c r="F53" s="245"/>
      <c r="G53" s="352"/>
      <c r="H53" s="173"/>
      <c r="I53" s="354"/>
      <c r="J53" s="267"/>
      <c r="K53" s="162"/>
    </row>
    <row r="54" spans="1:11" ht="31.5" customHeight="1">
      <c r="A54" s="232" t="s">
        <v>283</v>
      </c>
      <c r="B54" s="229" t="s">
        <v>27</v>
      </c>
      <c r="C54" s="308" t="s">
        <v>251</v>
      </c>
      <c r="D54" s="309"/>
      <c r="E54" s="268"/>
      <c r="F54" s="192">
        <f>IF(E54="NA","NA",_xlfn.IFERROR(E54/E56*100,0))</f>
        <v>0</v>
      </c>
      <c r="G54" s="215">
        <f>_xlfn.IFERROR((F54*H54/100),"NA")</f>
        <v>0</v>
      </c>
      <c r="H54" s="174">
        <f>IF(F54="NA","NA",5)</f>
        <v>5</v>
      </c>
      <c r="I54" s="174">
        <v>5</v>
      </c>
      <c r="J54" s="265" t="s">
        <v>284</v>
      </c>
      <c r="K54" s="162"/>
    </row>
    <row r="55" spans="1:11" ht="18.75" customHeight="1">
      <c r="A55" s="233"/>
      <c r="B55" s="230"/>
      <c r="C55" s="310"/>
      <c r="D55" s="311"/>
      <c r="E55" s="268"/>
      <c r="F55" s="193"/>
      <c r="G55" s="215"/>
      <c r="H55" s="353"/>
      <c r="I55" s="353"/>
      <c r="J55" s="266"/>
      <c r="K55" s="162"/>
    </row>
    <row r="56" spans="1:11" ht="21.75" customHeight="1">
      <c r="A56" s="233"/>
      <c r="B56" s="231" t="s">
        <v>4</v>
      </c>
      <c r="C56" s="261" t="s">
        <v>252</v>
      </c>
      <c r="D56" s="262"/>
      <c r="E56" s="257"/>
      <c r="F56" s="193"/>
      <c r="G56" s="215"/>
      <c r="H56" s="353"/>
      <c r="I56" s="353"/>
      <c r="J56" s="266"/>
      <c r="K56" s="162"/>
    </row>
    <row r="57" spans="1:11" ht="21.75" customHeight="1">
      <c r="A57" s="234"/>
      <c r="B57" s="231"/>
      <c r="C57" s="242"/>
      <c r="D57" s="243"/>
      <c r="E57" s="258"/>
      <c r="F57" s="194"/>
      <c r="G57" s="215"/>
      <c r="H57" s="354"/>
      <c r="I57" s="354"/>
      <c r="J57" s="267"/>
      <c r="K57" s="162"/>
    </row>
    <row r="58" spans="1:11" ht="21.75" customHeight="1">
      <c r="A58" s="232" t="s">
        <v>287</v>
      </c>
      <c r="B58" s="229" t="s">
        <v>27</v>
      </c>
      <c r="C58" s="238" t="s">
        <v>253</v>
      </c>
      <c r="D58" s="239"/>
      <c r="E58" s="268"/>
      <c r="F58" s="192">
        <f>IF(E58="NA","NA",_xlfn.IFERROR(E58/E60*100,0))</f>
        <v>0</v>
      </c>
      <c r="G58" s="215">
        <f>_xlfn.IFERROR((F58*H58/100),"NA")</f>
        <v>0</v>
      </c>
      <c r="H58" s="174">
        <f>IF(F58="NA","NA",5)</f>
        <v>5</v>
      </c>
      <c r="I58" s="173">
        <v>5</v>
      </c>
      <c r="J58" s="265" t="s">
        <v>271</v>
      </c>
      <c r="K58" s="162"/>
    </row>
    <row r="59" spans="1:11" ht="33" customHeight="1">
      <c r="A59" s="233"/>
      <c r="B59" s="230"/>
      <c r="C59" s="306"/>
      <c r="D59" s="307"/>
      <c r="E59" s="268"/>
      <c r="F59" s="193"/>
      <c r="G59" s="215"/>
      <c r="H59" s="353"/>
      <c r="I59" s="173"/>
      <c r="J59" s="266"/>
      <c r="K59" s="162"/>
    </row>
    <row r="60" spans="1:11" ht="21" customHeight="1">
      <c r="A60" s="233"/>
      <c r="B60" s="231" t="s">
        <v>4</v>
      </c>
      <c r="C60" s="261" t="s">
        <v>255</v>
      </c>
      <c r="D60" s="262"/>
      <c r="E60" s="257"/>
      <c r="F60" s="193"/>
      <c r="G60" s="215"/>
      <c r="H60" s="353"/>
      <c r="I60" s="173"/>
      <c r="J60" s="266"/>
      <c r="K60" s="162"/>
    </row>
    <row r="61" spans="1:11" ht="48" customHeight="1">
      <c r="A61" s="234"/>
      <c r="B61" s="231"/>
      <c r="C61" s="242"/>
      <c r="D61" s="243"/>
      <c r="E61" s="258"/>
      <c r="F61" s="194"/>
      <c r="G61" s="215"/>
      <c r="H61" s="354"/>
      <c r="I61" s="173"/>
      <c r="J61" s="267"/>
      <c r="K61" s="162"/>
    </row>
    <row r="62" spans="1:11" ht="15" customHeight="1" hidden="1">
      <c r="A62" s="235" t="s">
        <v>288</v>
      </c>
      <c r="B62" s="328" t="s">
        <v>27</v>
      </c>
      <c r="C62" s="238" t="s">
        <v>26</v>
      </c>
      <c r="D62" s="239"/>
      <c r="E62" s="268"/>
      <c r="F62" s="192">
        <f>IF(E62="NA","NA",_xlfn.IFERROR(E62/E64*100,0))</f>
        <v>0</v>
      </c>
      <c r="G62" s="215">
        <f>_xlfn.IFERROR((F62*H62/100),"NA")</f>
        <v>0</v>
      </c>
      <c r="H62" s="174">
        <f>IF(F62="NA","NA",5)</f>
        <v>5</v>
      </c>
      <c r="I62" s="227">
        <v>5</v>
      </c>
      <c r="J62" s="319" t="s">
        <v>261</v>
      </c>
      <c r="K62" s="318"/>
    </row>
    <row r="63" spans="1:11" ht="46.5" customHeight="1">
      <c r="A63" s="236"/>
      <c r="B63" s="329"/>
      <c r="C63" s="306"/>
      <c r="D63" s="307"/>
      <c r="E63" s="268"/>
      <c r="F63" s="193"/>
      <c r="G63" s="215"/>
      <c r="H63" s="353"/>
      <c r="I63" s="227"/>
      <c r="J63" s="320"/>
      <c r="K63" s="318"/>
    </row>
    <row r="64" spans="1:11" ht="26.25" customHeight="1">
      <c r="A64" s="236"/>
      <c r="B64" s="329" t="s">
        <v>4</v>
      </c>
      <c r="C64" s="261" t="s">
        <v>258</v>
      </c>
      <c r="D64" s="262"/>
      <c r="E64" s="257"/>
      <c r="F64" s="193"/>
      <c r="G64" s="215"/>
      <c r="H64" s="353"/>
      <c r="I64" s="227"/>
      <c r="J64" s="320"/>
      <c r="K64" s="318"/>
    </row>
    <row r="65" spans="1:11" ht="39.75" customHeight="1">
      <c r="A65" s="237"/>
      <c r="B65" s="329"/>
      <c r="C65" s="242"/>
      <c r="D65" s="243"/>
      <c r="E65" s="258"/>
      <c r="F65" s="194"/>
      <c r="G65" s="215"/>
      <c r="H65" s="354"/>
      <c r="I65" s="227"/>
      <c r="J65" s="321"/>
      <c r="K65" s="318"/>
    </row>
    <row r="66" spans="1:11" ht="23.25" customHeight="1">
      <c r="A66" s="232" t="s">
        <v>289</v>
      </c>
      <c r="B66" s="229" t="s">
        <v>27</v>
      </c>
      <c r="C66" s="238" t="s">
        <v>22</v>
      </c>
      <c r="D66" s="239"/>
      <c r="E66" s="268"/>
      <c r="F66" s="192">
        <f>IF(E66="NA","NA",_xlfn.IFERROR(E66/E68*100,0))</f>
        <v>0</v>
      </c>
      <c r="G66" s="215">
        <f>_xlfn.IFERROR((F66*H66/100),"NA")</f>
        <v>0</v>
      </c>
      <c r="H66" s="174">
        <f>IF(F66="NA","NA",5)</f>
        <v>5</v>
      </c>
      <c r="I66" s="173">
        <v>5</v>
      </c>
      <c r="J66" s="265" t="s">
        <v>260</v>
      </c>
      <c r="K66" s="162"/>
    </row>
    <row r="67" spans="1:11" ht="30.75" customHeight="1">
      <c r="A67" s="233"/>
      <c r="B67" s="230"/>
      <c r="C67" s="306"/>
      <c r="D67" s="307"/>
      <c r="E67" s="268"/>
      <c r="F67" s="193"/>
      <c r="G67" s="215"/>
      <c r="H67" s="353"/>
      <c r="I67" s="173"/>
      <c r="J67" s="266"/>
      <c r="K67" s="162"/>
    </row>
    <row r="68" spans="1:11" ht="20.25" customHeight="1">
      <c r="A68" s="233"/>
      <c r="B68" s="231" t="s">
        <v>4</v>
      </c>
      <c r="C68" s="330" t="s">
        <v>259</v>
      </c>
      <c r="D68" s="262"/>
      <c r="E68" s="257"/>
      <c r="F68" s="193"/>
      <c r="G68" s="215"/>
      <c r="H68" s="353"/>
      <c r="I68" s="173"/>
      <c r="J68" s="266"/>
      <c r="K68" s="162"/>
    </row>
    <row r="69" spans="1:11" ht="25.5" customHeight="1">
      <c r="A69" s="234"/>
      <c r="B69" s="231"/>
      <c r="C69" s="242"/>
      <c r="D69" s="243"/>
      <c r="E69" s="258"/>
      <c r="F69" s="194"/>
      <c r="G69" s="215"/>
      <c r="H69" s="354"/>
      <c r="I69" s="173"/>
      <c r="J69" s="267"/>
      <c r="K69" s="162"/>
    </row>
    <row r="70" spans="1:11" ht="25.5" customHeight="1">
      <c r="A70" s="232" t="s">
        <v>290</v>
      </c>
      <c r="B70" s="229" t="s">
        <v>27</v>
      </c>
      <c r="C70" s="308" t="s">
        <v>23</v>
      </c>
      <c r="D70" s="309"/>
      <c r="E70" s="268"/>
      <c r="F70" s="192">
        <f>IF(E70="NA","NA",_xlfn.IFERROR(E70/E72*100,0))</f>
        <v>0</v>
      </c>
      <c r="G70" s="215">
        <f>_xlfn.IFERROR((F70*H70/100),"NA")</f>
        <v>0</v>
      </c>
      <c r="H70" s="174">
        <f>IF(F70="NA","NA",5)</f>
        <v>5</v>
      </c>
      <c r="I70" s="173">
        <v>5</v>
      </c>
      <c r="J70" s="319" t="s">
        <v>261</v>
      </c>
      <c r="K70" s="162"/>
    </row>
    <row r="71" spans="1:11" ht="25.5" customHeight="1">
      <c r="A71" s="233"/>
      <c r="B71" s="230"/>
      <c r="C71" s="310"/>
      <c r="D71" s="311"/>
      <c r="E71" s="268"/>
      <c r="F71" s="193"/>
      <c r="G71" s="215"/>
      <c r="H71" s="353"/>
      <c r="I71" s="173"/>
      <c r="J71" s="320"/>
      <c r="K71" s="162"/>
    </row>
    <row r="72" spans="1:11" ht="32.25" customHeight="1">
      <c r="A72" s="233"/>
      <c r="B72" s="231" t="s">
        <v>4</v>
      </c>
      <c r="C72" s="330" t="s">
        <v>262</v>
      </c>
      <c r="D72" s="358"/>
      <c r="E72" s="257"/>
      <c r="F72" s="193"/>
      <c r="G72" s="215"/>
      <c r="H72" s="353"/>
      <c r="I72" s="173"/>
      <c r="J72" s="320"/>
      <c r="K72" s="162"/>
    </row>
    <row r="73" spans="1:11" ht="22.5" customHeight="1">
      <c r="A73" s="234"/>
      <c r="B73" s="231"/>
      <c r="C73" s="359"/>
      <c r="D73" s="360"/>
      <c r="E73" s="258"/>
      <c r="F73" s="194"/>
      <c r="G73" s="215"/>
      <c r="H73" s="354"/>
      <c r="I73" s="173"/>
      <c r="J73" s="321"/>
      <c r="K73" s="162"/>
    </row>
    <row r="74" spans="1:11" ht="36.75" customHeight="1">
      <c r="A74" s="269" t="s">
        <v>291</v>
      </c>
      <c r="B74" s="229" t="s">
        <v>27</v>
      </c>
      <c r="C74" s="238" t="s">
        <v>20</v>
      </c>
      <c r="D74" s="239"/>
      <c r="E74" s="268"/>
      <c r="F74" s="192">
        <f>IF(E74="NA","NA",_xlfn.IFERROR(E74/E76*100,0))</f>
        <v>0</v>
      </c>
      <c r="G74" s="215">
        <f>_xlfn.IFERROR((F74*H74/100),"NA")</f>
        <v>0</v>
      </c>
      <c r="H74" s="174">
        <f>IF(F74="NA","NA",5)</f>
        <v>5</v>
      </c>
      <c r="I74" s="173">
        <v>5</v>
      </c>
      <c r="J74" s="265" t="s">
        <v>285</v>
      </c>
      <c r="K74" s="162"/>
    </row>
    <row r="75" spans="1:11" ht="15">
      <c r="A75" s="269"/>
      <c r="B75" s="230"/>
      <c r="C75" s="306"/>
      <c r="D75" s="307"/>
      <c r="E75" s="268"/>
      <c r="F75" s="193"/>
      <c r="G75" s="215"/>
      <c r="H75" s="353"/>
      <c r="I75" s="173"/>
      <c r="J75" s="266"/>
      <c r="K75" s="162"/>
    </row>
    <row r="76" spans="1:11" ht="15">
      <c r="A76" s="269"/>
      <c r="B76" s="231" t="s">
        <v>4</v>
      </c>
      <c r="C76" s="261" t="s">
        <v>263</v>
      </c>
      <c r="D76" s="262"/>
      <c r="E76" s="257"/>
      <c r="F76" s="193"/>
      <c r="G76" s="215"/>
      <c r="H76" s="353"/>
      <c r="I76" s="173"/>
      <c r="J76" s="266"/>
      <c r="K76" s="162"/>
    </row>
    <row r="77" spans="1:11" ht="15">
      <c r="A77" s="269"/>
      <c r="B77" s="231"/>
      <c r="C77" s="242"/>
      <c r="D77" s="243"/>
      <c r="E77" s="258"/>
      <c r="F77" s="194"/>
      <c r="G77" s="215"/>
      <c r="H77" s="354"/>
      <c r="I77" s="173"/>
      <c r="J77" s="267"/>
      <c r="K77" s="162"/>
    </row>
    <row r="78" spans="1:11" ht="15">
      <c r="A78" s="228" t="s">
        <v>292</v>
      </c>
      <c r="B78" s="229" t="s">
        <v>27</v>
      </c>
      <c r="C78" s="308" t="s">
        <v>286</v>
      </c>
      <c r="D78" s="309"/>
      <c r="E78" s="268"/>
      <c r="F78" s="192">
        <f>IF(E78="NA","NA",_xlfn.IFERROR(E78/E80*100,0))</f>
        <v>0</v>
      </c>
      <c r="G78" s="215">
        <f>_xlfn.IFERROR((F78*H78/100),"NA")</f>
        <v>0</v>
      </c>
      <c r="H78" s="174">
        <f>IF(F78="NA","NA",5)</f>
        <v>5</v>
      </c>
      <c r="I78" s="173">
        <v>5</v>
      </c>
      <c r="J78" s="265" t="s">
        <v>265</v>
      </c>
      <c r="K78" s="162"/>
    </row>
    <row r="79" spans="1:11" ht="52.5" customHeight="1">
      <c r="A79" s="228"/>
      <c r="B79" s="230"/>
      <c r="C79" s="310"/>
      <c r="D79" s="311"/>
      <c r="E79" s="268"/>
      <c r="F79" s="193"/>
      <c r="G79" s="215"/>
      <c r="H79" s="353"/>
      <c r="I79" s="173"/>
      <c r="J79" s="266"/>
      <c r="K79" s="162"/>
    </row>
    <row r="80" spans="1:11" ht="39" customHeight="1">
      <c r="A80" s="228"/>
      <c r="B80" s="231" t="s">
        <v>4</v>
      </c>
      <c r="C80" s="261" t="s">
        <v>205</v>
      </c>
      <c r="D80" s="262"/>
      <c r="E80" s="257"/>
      <c r="F80" s="193"/>
      <c r="G80" s="215"/>
      <c r="H80" s="353"/>
      <c r="I80" s="173"/>
      <c r="J80" s="266"/>
      <c r="K80" s="162"/>
    </row>
    <row r="81" spans="1:11" ht="33" customHeight="1">
      <c r="A81" s="228"/>
      <c r="B81" s="231"/>
      <c r="C81" s="242"/>
      <c r="D81" s="243"/>
      <c r="E81" s="258"/>
      <c r="F81" s="194"/>
      <c r="G81" s="215"/>
      <c r="H81" s="354"/>
      <c r="I81" s="173"/>
      <c r="J81" s="267"/>
      <c r="K81" s="162"/>
    </row>
    <row r="82" spans="1:11" ht="30" customHeight="1">
      <c r="A82" s="232" t="s">
        <v>293</v>
      </c>
      <c r="B82" s="229" t="s">
        <v>27</v>
      </c>
      <c r="C82" s="308" t="s">
        <v>264</v>
      </c>
      <c r="D82" s="309"/>
      <c r="E82" s="268"/>
      <c r="F82" s="192">
        <f>IF(E82="NA","NA",_xlfn.IFERROR(E82/E84*100,0))</f>
        <v>0</v>
      </c>
      <c r="G82" s="215">
        <f>_xlfn.IFERROR((F82*H82/100),"NA")</f>
        <v>0</v>
      </c>
      <c r="H82" s="174">
        <f>IF(F82="NA","NA",5)</f>
        <v>5</v>
      </c>
      <c r="I82" s="173">
        <v>5</v>
      </c>
      <c r="J82" s="265" t="s">
        <v>297</v>
      </c>
      <c r="K82" s="162"/>
    </row>
    <row r="83" spans="1:11" ht="42.75" customHeight="1">
      <c r="A83" s="365"/>
      <c r="B83" s="230"/>
      <c r="C83" s="310"/>
      <c r="D83" s="311"/>
      <c r="E83" s="268"/>
      <c r="F83" s="193"/>
      <c r="G83" s="215"/>
      <c r="H83" s="353"/>
      <c r="I83" s="173"/>
      <c r="J83" s="266"/>
      <c r="K83" s="162"/>
    </row>
    <row r="84" spans="1:11" ht="25.5" customHeight="1">
      <c r="A84" s="365"/>
      <c r="B84" s="231" t="s">
        <v>4</v>
      </c>
      <c r="C84" s="330" t="s">
        <v>268</v>
      </c>
      <c r="D84" s="358"/>
      <c r="E84" s="257"/>
      <c r="F84" s="193"/>
      <c r="G84" s="215"/>
      <c r="H84" s="353"/>
      <c r="I84" s="173"/>
      <c r="J84" s="266"/>
      <c r="K84" s="162"/>
    </row>
    <row r="85" spans="1:11" ht="40.5" customHeight="1">
      <c r="A85" s="366"/>
      <c r="B85" s="231"/>
      <c r="C85" s="359"/>
      <c r="D85" s="360"/>
      <c r="E85" s="258"/>
      <c r="F85" s="194"/>
      <c r="G85" s="215"/>
      <c r="H85" s="354"/>
      <c r="I85" s="173"/>
      <c r="J85" s="267"/>
      <c r="K85" s="162"/>
    </row>
    <row r="86" spans="1:11" ht="43.5" customHeight="1">
      <c r="A86" s="232" t="s">
        <v>294</v>
      </c>
      <c r="B86" s="362" t="s">
        <v>27</v>
      </c>
      <c r="C86" s="238" t="s">
        <v>267</v>
      </c>
      <c r="D86" s="239"/>
      <c r="E86" s="268"/>
      <c r="F86" s="192">
        <f>IF(E86="NA","NA",_xlfn.IFERROR(E86/E88*100,0))</f>
        <v>0</v>
      </c>
      <c r="G86" s="192">
        <f>_xlfn.IFERROR((F86*H86/100),"NA")</f>
        <v>0</v>
      </c>
      <c r="H86" s="174">
        <f>IF(F86="NA","NA",5)</f>
        <v>5</v>
      </c>
      <c r="I86" s="141">
        <v>5</v>
      </c>
      <c r="J86" s="265" t="s">
        <v>298</v>
      </c>
      <c r="K86" s="275"/>
    </row>
    <row r="87" spans="1:11" ht="43.5" customHeight="1">
      <c r="A87" s="233"/>
      <c r="B87" s="229"/>
      <c r="C87" s="306"/>
      <c r="D87" s="307"/>
      <c r="E87" s="268"/>
      <c r="F87" s="193"/>
      <c r="G87" s="193"/>
      <c r="H87" s="353"/>
      <c r="I87" s="174"/>
      <c r="J87" s="266"/>
      <c r="K87" s="276"/>
    </row>
    <row r="88" spans="1:11" ht="21.75" customHeight="1">
      <c r="A88" s="233"/>
      <c r="B88" s="363" t="s">
        <v>4</v>
      </c>
      <c r="C88" s="261" t="s">
        <v>269</v>
      </c>
      <c r="D88" s="262"/>
      <c r="E88" s="257"/>
      <c r="F88" s="193"/>
      <c r="G88" s="193"/>
      <c r="H88" s="353"/>
      <c r="I88" s="174"/>
      <c r="J88" s="266"/>
      <c r="K88" s="276"/>
    </row>
    <row r="89" spans="1:11" ht="38.25" customHeight="1">
      <c r="A89" s="234"/>
      <c r="B89" s="364"/>
      <c r="C89" s="242"/>
      <c r="D89" s="243"/>
      <c r="E89" s="258"/>
      <c r="F89" s="194"/>
      <c r="G89" s="194"/>
      <c r="H89" s="354"/>
      <c r="I89" s="142"/>
      <c r="J89" s="267"/>
      <c r="K89" s="277"/>
    </row>
    <row r="90" spans="1:11" ht="43.5" customHeight="1">
      <c r="A90" s="232" t="s">
        <v>295</v>
      </c>
      <c r="B90" s="362" t="s">
        <v>27</v>
      </c>
      <c r="C90" s="238" t="s">
        <v>24</v>
      </c>
      <c r="D90" s="239"/>
      <c r="E90" s="177"/>
      <c r="F90" s="192">
        <f>IF(E90="NA","NA",_xlfn.IFERROR(E90/E92*100,0))</f>
        <v>0</v>
      </c>
      <c r="G90" s="192">
        <f>_xlfn.IFERROR((F90*H90/100),"NA")</f>
        <v>0</v>
      </c>
      <c r="H90" s="174">
        <f>IF(F90="NA","NA",4)</f>
        <v>4</v>
      </c>
      <c r="I90" s="141">
        <v>4</v>
      </c>
      <c r="J90" s="265" t="s">
        <v>299</v>
      </c>
      <c r="K90" s="275"/>
    </row>
    <row r="91" spans="1:11" ht="43.5" customHeight="1">
      <c r="A91" s="233"/>
      <c r="B91" s="229"/>
      <c r="C91" s="306"/>
      <c r="D91" s="307"/>
      <c r="E91" s="178"/>
      <c r="F91" s="193"/>
      <c r="G91" s="193"/>
      <c r="H91" s="353"/>
      <c r="I91" s="174"/>
      <c r="J91" s="266"/>
      <c r="K91" s="276"/>
    </row>
    <row r="92" spans="1:11" ht="21.75" customHeight="1">
      <c r="A92" s="233"/>
      <c r="B92" s="363" t="s">
        <v>4</v>
      </c>
      <c r="C92" s="261" t="s">
        <v>263</v>
      </c>
      <c r="D92" s="262"/>
      <c r="E92" s="257"/>
      <c r="F92" s="193"/>
      <c r="G92" s="193"/>
      <c r="H92" s="353"/>
      <c r="I92" s="174"/>
      <c r="J92" s="266"/>
      <c r="K92" s="276"/>
    </row>
    <row r="93" spans="1:11" ht="38.25" customHeight="1">
      <c r="A93" s="234"/>
      <c r="B93" s="364"/>
      <c r="C93" s="242"/>
      <c r="D93" s="243"/>
      <c r="E93" s="258"/>
      <c r="F93" s="194"/>
      <c r="G93" s="194"/>
      <c r="H93" s="354"/>
      <c r="I93" s="142"/>
      <c r="J93" s="267"/>
      <c r="K93" s="277"/>
    </row>
    <row r="94" spans="1:11" ht="32.25" customHeight="1">
      <c r="A94" s="232" t="s">
        <v>296</v>
      </c>
      <c r="B94" s="229" t="s">
        <v>27</v>
      </c>
      <c r="C94" s="238" t="s">
        <v>300</v>
      </c>
      <c r="D94" s="239"/>
      <c r="E94" s="268"/>
      <c r="F94" s="192">
        <f>IF(E94="NA","NA",_xlfn.IFERROR(E94/E96*100,0))</f>
        <v>0</v>
      </c>
      <c r="G94" s="215">
        <f>_xlfn.IFERROR((F94*H94/100),"NA")</f>
        <v>0</v>
      </c>
      <c r="H94" s="174">
        <f>IF(F94="NA","NA",5)</f>
        <v>5</v>
      </c>
      <c r="I94" s="173">
        <v>5</v>
      </c>
      <c r="J94" s="265" t="s">
        <v>301</v>
      </c>
      <c r="K94" s="162"/>
    </row>
    <row r="95" spans="1:11" ht="15">
      <c r="A95" s="233"/>
      <c r="B95" s="230"/>
      <c r="C95" s="306"/>
      <c r="D95" s="307"/>
      <c r="E95" s="268"/>
      <c r="F95" s="193"/>
      <c r="G95" s="215"/>
      <c r="H95" s="353"/>
      <c r="I95" s="173"/>
      <c r="J95" s="266"/>
      <c r="K95" s="162"/>
    </row>
    <row r="96" spans="1:11" ht="31.5" customHeight="1">
      <c r="A96" s="233"/>
      <c r="B96" s="231" t="s">
        <v>4</v>
      </c>
      <c r="C96" s="330" t="s">
        <v>266</v>
      </c>
      <c r="D96" s="358"/>
      <c r="E96" s="257"/>
      <c r="F96" s="193"/>
      <c r="G96" s="215"/>
      <c r="H96" s="353"/>
      <c r="I96" s="173"/>
      <c r="J96" s="266"/>
      <c r="K96" s="162"/>
    </row>
    <row r="97" spans="1:11" ht="61.5" customHeight="1">
      <c r="A97" s="234"/>
      <c r="B97" s="231"/>
      <c r="C97" s="359"/>
      <c r="D97" s="360"/>
      <c r="E97" s="258"/>
      <c r="F97" s="194"/>
      <c r="G97" s="215"/>
      <c r="H97" s="354"/>
      <c r="I97" s="173"/>
      <c r="J97" s="267"/>
      <c r="K97" s="162"/>
    </row>
    <row r="98" spans="1:10" ht="18.75" hidden="1">
      <c r="A98" s="263" t="s">
        <v>16</v>
      </c>
      <c r="B98" s="263"/>
      <c r="C98" s="263"/>
      <c r="D98" s="263"/>
      <c r="E98" s="263"/>
      <c r="F98" s="263"/>
      <c r="G98" s="14">
        <f>SUM(G26:G97)</f>
        <v>0</v>
      </c>
      <c r="H98" s="5">
        <f>SUM(H14:H97)</f>
        <v>84</v>
      </c>
      <c r="I98" s="14">
        <f>SUM(I14:I97)</f>
        <v>100</v>
      </c>
      <c r="J98" s="23"/>
    </row>
    <row r="99" spans="1:10" ht="18.75">
      <c r="A99" s="263" t="s">
        <v>16</v>
      </c>
      <c r="B99" s="263"/>
      <c r="C99" s="263"/>
      <c r="D99" s="263"/>
      <c r="E99" s="263"/>
      <c r="F99" s="263"/>
      <c r="G99" s="9">
        <f>D102*E104/E103</f>
        <v>0</v>
      </c>
      <c r="H99" s="5">
        <f>H98</f>
        <v>84</v>
      </c>
      <c r="I99" s="6">
        <f>I98</f>
        <v>100</v>
      </c>
      <c r="J99" s="23"/>
    </row>
    <row r="100" spans="1:10" ht="15">
      <c r="A100" s="260"/>
      <c r="B100" s="260"/>
      <c r="C100" s="260"/>
      <c r="D100" s="260"/>
      <c r="E100" s="260"/>
      <c r="F100" s="260"/>
      <c r="G100" s="260"/>
      <c r="H100" s="260"/>
      <c r="I100" s="260"/>
      <c r="J100" s="24"/>
    </row>
    <row r="102" spans="3:5" ht="15.75" hidden="1">
      <c r="C102" s="8" t="s">
        <v>57</v>
      </c>
      <c r="D102" s="8">
        <v>100</v>
      </c>
      <c r="E102" s="2"/>
    </row>
    <row r="103" spans="3:5" ht="15.75" hidden="1">
      <c r="C103" s="22" t="s">
        <v>60</v>
      </c>
      <c r="D103" s="20">
        <f>H98</f>
        <v>84</v>
      </c>
      <c r="E103" s="116">
        <v>100</v>
      </c>
    </row>
    <row r="104" spans="3:5" ht="15.75" hidden="1">
      <c r="C104" s="22" t="s">
        <v>28</v>
      </c>
      <c r="D104" s="20">
        <f>G98</f>
        <v>0</v>
      </c>
      <c r="E104" s="117">
        <f>D104*E103/D103</f>
        <v>0</v>
      </c>
    </row>
    <row r="105" spans="3:5" ht="15.75" hidden="1">
      <c r="C105" s="22" t="s">
        <v>29</v>
      </c>
      <c r="D105" s="12">
        <f>D102*E104/E103</f>
        <v>0</v>
      </c>
      <c r="E105" s="3"/>
    </row>
    <row r="106" ht="15" hidden="1">
      <c r="E106" s="19"/>
    </row>
    <row r="107" ht="15" hidden="1"/>
    <row r="108" ht="15" hidden="1"/>
    <row r="109" ht="15.75" thickBot="1"/>
    <row r="110" spans="1:6" ht="15">
      <c r="A110" s="131" t="s">
        <v>739</v>
      </c>
      <c r="B110" s="134" t="s">
        <v>737</v>
      </c>
      <c r="C110" s="121"/>
      <c r="D110" s="129" t="s">
        <v>740</v>
      </c>
      <c r="E110" s="122"/>
      <c r="F110" s="123"/>
    </row>
    <row r="111" spans="1:6" ht="15">
      <c r="A111" s="132"/>
      <c r="B111" s="135"/>
      <c r="C111" s="118"/>
      <c r="D111" s="24" t="s">
        <v>736</v>
      </c>
      <c r="E111" s="124"/>
      <c r="F111" s="125"/>
    </row>
    <row r="112" spans="1:6" ht="15.75" thickBot="1">
      <c r="A112" s="133"/>
      <c r="B112" s="136"/>
      <c r="C112" s="127"/>
      <c r="D112" s="130" t="s">
        <v>736</v>
      </c>
      <c r="E112" s="126"/>
      <c r="F112" s="128"/>
    </row>
  </sheetData>
  <sheetProtection password="CC5A" sheet="1" objects="1" scenarios="1"/>
  <mergeCells count="285">
    <mergeCell ref="A110:A112"/>
    <mergeCell ref="B110:B112"/>
    <mergeCell ref="F74:F77"/>
    <mergeCell ref="G74:G77"/>
    <mergeCell ref="H74:H77"/>
    <mergeCell ref="I74:I77"/>
    <mergeCell ref="J74:J77"/>
    <mergeCell ref="B76:B77"/>
    <mergeCell ref="C76:D77"/>
    <mergeCell ref="E76:E77"/>
    <mergeCell ref="A78:A81"/>
    <mergeCell ref="B78:B79"/>
    <mergeCell ref="C78:D79"/>
    <mergeCell ref="E78:E79"/>
    <mergeCell ref="F78:F81"/>
    <mergeCell ref="G78:G81"/>
    <mergeCell ref="H78:H81"/>
    <mergeCell ref="I78:I81"/>
    <mergeCell ref="J78:J81"/>
    <mergeCell ref="B80:B81"/>
    <mergeCell ref="C80:D81"/>
    <mergeCell ref="E80:E81"/>
    <mergeCell ref="J82:J85"/>
    <mergeCell ref="J94:J97"/>
    <mergeCell ref="J14:J17"/>
    <mergeCell ref="J90:J93"/>
    <mergeCell ref="J86:J89"/>
    <mergeCell ref="J26:J29"/>
    <mergeCell ref="J34:J37"/>
    <mergeCell ref="J38:J41"/>
    <mergeCell ref="J62:J65"/>
    <mergeCell ref="J66:J69"/>
    <mergeCell ref="J70:J73"/>
    <mergeCell ref="J22:J25"/>
    <mergeCell ref="A90:A93"/>
    <mergeCell ref="A14:A17"/>
    <mergeCell ref="B14:B15"/>
    <mergeCell ref="F14:F17"/>
    <mergeCell ref="G14:G17"/>
    <mergeCell ref="I14:I17"/>
    <mergeCell ref="B16:B17"/>
    <mergeCell ref="B90:B91"/>
    <mergeCell ref="C90:D91"/>
    <mergeCell ref="E90:E91"/>
    <mergeCell ref="F90:F93"/>
    <mergeCell ref="G90:G93"/>
    <mergeCell ref="I90:I93"/>
    <mergeCell ref="B92:B93"/>
    <mergeCell ref="C92:D93"/>
    <mergeCell ref="E92:E93"/>
    <mergeCell ref="H90:H93"/>
    <mergeCell ref="H14:H17"/>
    <mergeCell ref="A30:A33"/>
    <mergeCell ref="B30:B31"/>
    <mergeCell ref="A74:A77"/>
    <mergeCell ref="B74:B75"/>
    <mergeCell ref="C74:D75"/>
    <mergeCell ref="E74:E75"/>
    <mergeCell ref="A100:I100"/>
    <mergeCell ref="A98:F98"/>
    <mergeCell ref="A94:A97"/>
    <mergeCell ref="B94:B95"/>
    <mergeCell ref="C94:D95"/>
    <mergeCell ref="E94:E95"/>
    <mergeCell ref="F94:F97"/>
    <mergeCell ref="G94:G97"/>
    <mergeCell ref="I94:I97"/>
    <mergeCell ref="B96:B97"/>
    <mergeCell ref="C96:D97"/>
    <mergeCell ref="E96:E97"/>
    <mergeCell ref="H94:H97"/>
    <mergeCell ref="A99:F99"/>
    <mergeCell ref="A82:A85"/>
    <mergeCell ref="B82:B83"/>
    <mergeCell ref="C82:D83"/>
    <mergeCell ref="E82:E83"/>
    <mergeCell ref="F82:F85"/>
    <mergeCell ref="G82:G85"/>
    <mergeCell ref="I82:I85"/>
    <mergeCell ref="B84:B85"/>
    <mergeCell ref="C84:D85"/>
    <mergeCell ref="E84:E85"/>
    <mergeCell ref="H82:H85"/>
    <mergeCell ref="A70:A73"/>
    <mergeCell ref="B70:B71"/>
    <mergeCell ref="C70:D71"/>
    <mergeCell ref="E70:E71"/>
    <mergeCell ref="F70:F73"/>
    <mergeCell ref="G70:G73"/>
    <mergeCell ref="I70:I73"/>
    <mergeCell ref="B72:B73"/>
    <mergeCell ref="C72:D73"/>
    <mergeCell ref="E72:E73"/>
    <mergeCell ref="H70:H73"/>
    <mergeCell ref="A66:A69"/>
    <mergeCell ref="B66:B67"/>
    <mergeCell ref="C66:D67"/>
    <mergeCell ref="E66:E67"/>
    <mergeCell ref="F66:F69"/>
    <mergeCell ref="G66:G69"/>
    <mergeCell ref="I66:I69"/>
    <mergeCell ref="B68:B69"/>
    <mergeCell ref="C68:D69"/>
    <mergeCell ref="E68:E69"/>
    <mergeCell ref="H66:H69"/>
    <mergeCell ref="A62:A65"/>
    <mergeCell ref="B62:B63"/>
    <mergeCell ref="C62:D63"/>
    <mergeCell ref="E62:E63"/>
    <mergeCell ref="F62:F65"/>
    <mergeCell ref="G62:G65"/>
    <mergeCell ref="I62:I65"/>
    <mergeCell ref="B64:B65"/>
    <mergeCell ref="C64:D65"/>
    <mergeCell ref="E64:E65"/>
    <mergeCell ref="H62:H65"/>
    <mergeCell ref="A38:A41"/>
    <mergeCell ref="B38:B39"/>
    <mergeCell ref="C38:D39"/>
    <mergeCell ref="E38:E39"/>
    <mergeCell ref="F38:F41"/>
    <mergeCell ref="G38:G41"/>
    <mergeCell ref="I38:I41"/>
    <mergeCell ref="B40:B41"/>
    <mergeCell ref="C40:D41"/>
    <mergeCell ref="E40:E41"/>
    <mergeCell ref="H38:H41"/>
    <mergeCell ref="A34:A37"/>
    <mergeCell ref="B34:B35"/>
    <mergeCell ref="C34:D35"/>
    <mergeCell ref="E34:E35"/>
    <mergeCell ref="F34:F37"/>
    <mergeCell ref="G34:G37"/>
    <mergeCell ref="I34:I37"/>
    <mergeCell ref="B36:B37"/>
    <mergeCell ref="C36:D37"/>
    <mergeCell ref="E36:E37"/>
    <mergeCell ref="H34:H37"/>
    <mergeCell ref="C26:D27"/>
    <mergeCell ref="E26:E27"/>
    <mergeCell ref="F26:F29"/>
    <mergeCell ref="G26:G29"/>
    <mergeCell ref="I26:I29"/>
    <mergeCell ref="B28:B29"/>
    <mergeCell ref="C28:D29"/>
    <mergeCell ref="E28:E29"/>
    <mergeCell ref="H26:H29"/>
    <mergeCell ref="A86:A89"/>
    <mergeCell ref="B86:B87"/>
    <mergeCell ref="C86:D87"/>
    <mergeCell ref="E86:E87"/>
    <mergeCell ref="F86:F89"/>
    <mergeCell ref="G86:G89"/>
    <mergeCell ref="I86:I89"/>
    <mergeCell ref="B88:B89"/>
    <mergeCell ref="C88:D89"/>
    <mergeCell ref="E88:E89"/>
    <mergeCell ref="H86:H89"/>
    <mergeCell ref="K66:K69"/>
    <mergeCell ref="K70:K73"/>
    <mergeCell ref="K82:K85"/>
    <mergeCell ref="K90:K93"/>
    <mergeCell ref="K14:K17"/>
    <mergeCell ref="K94:K97"/>
    <mergeCell ref="K86:K89"/>
    <mergeCell ref="K26:K29"/>
    <mergeCell ref="K34:K37"/>
    <mergeCell ref="K38:K41"/>
    <mergeCell ref="K62:K65"/>
    <mergeCell ref="K74:K77"/>
    <mergeCell ref="K78:K81"/>
    <mergeCell ref="K30:K33"/>
    <mergeCell ref="K18:K21"/>
    <mergeCell ref="B13:D13"/>
    <mergeCell ref="A22:A25"/>
    <mergeCell ref="B22:B23"/>
    <mergeCell ref="F22:F25"/>
    <mergeCell ref="G22:G25"/>
    <mergeCell ref="H22:H25"/>
    <mergeCell ref="C14:D17"/>
    <mergeCell ref="E14:E17"/>
    <mergeCell ref="A1:K2"/>
    <mergeCell ref="A3:K4"/>
    <mergeCell ref="A5:K6"/>
    <mergeCell ref="B7:F7"/>
    <mergeCell ref="G7:J7"/>
    <mergeCell ref="B8:C8"/>
    <mergeCell ref="E8:F8"/>
    <mergeCell ref="G8:J8"/>
    <mergeCell ref="A9:A12"/>
    <mergeCell ref="B9:B12"/>
    <mergeCell ref="C9:K9"/>
    <mergeCell ref="C10:K10"/>
    <mergeCell ref="C11:K11"/>
    <mergeCell ref="C12:K12"/>
    <mergeCell ref="I22:I25"/>
    <mergeCell ref="K22:K25"/>
    <mergeCell ref="B24:B25"/>
    <mergeCell ref="A18:A21"/>
    <mergeCell ref="E30:E31"/>
    <mergeCell ref="F30:F33"/>
    <mergeCell ref="G30:G33"/>
    <mergeCell ref="H30:H33"/>
    <mergeCell ref="I30:I33"/>
    <mergeCell ref="J30:J33"/>
    <mergeCell ref="B18:B19"/>
    <mergeCell ref="C18:D19"/>
    <mergeCell ref="E18:E19"/>
    <mergeCell ref="F18:F21"/>
    <mergeCell ref="G18:G21"/>
    <mergeCell ref="H18:H21"/>
    <mergeCell ref="I18:I21"/>
    <mergeCell ref="J18:J21"/>
    <mergeCell ref="C22:D25"/>
    <mergeCell ref="E22:E25"/>
    <mergeCell ref="C30:D31"/>
    <mergeCell ref="B20:B21"/>
    <mergeCell ref="C20:D21"/>
    <mergeCell ref="E20:E21"/>
    <mergeCell ref="A26:A29"/>
    <mergeCell ref="B26:B27"/>
    <mergeCell ref="A50:A53"/>
    <mergeCell ref="B50:B51"/>
    <mergeCell ref="C50:D53"/>
    <mergeCell ref="E50:E53"/>
    <mergeCell ref="F50:F53"/>
    <mergeCell ref="G50:G53"/>
    <mergeCell ref="B32:B33"/>
    <mergeCell ref="C32:D33"/>
    <mergeCell ref="E32:E33"/>
    <mergeCell ref="B44:B45"/>
    <mergeCell ref="C44:D45"/>
    <mergeCell ref="E44:E45"/>
    <mergeCell ref="A46:A49"/>
    <mergeCell ref="B46:B47"/>
    <mergeCell ref="C46:D49"/>
    <mergeCell ref="E46:E49"/>
    <mergeCell ref="F46:F49"/>
    <mergeCell ref="G46:G49"/>
    <mergeCell ref="B48:B49"/>
    <mergeCell ref="A42:A45"/>
    <mergeCell ref="B42:B43"/>
    <mergeCell ref="C42:D43"/>
    <mergeCell ref="E42:E43"/>
    <mergeCell ref="F42:F45"/>
    <mergeCell ref="A54:A57"/>
    <mergeCell ref="B54:B55"/>
    <mergeCell ref="C54:D55"/>
    <mergeCell ref="E54:E55"/>
    <mergeCell ref="F54:F57"/>
    <mergeCell ref="G54:G57"/>
    <mergeCell ref="H54:H57"/>
    <mergeCell ref="I54:I57"/>
    <mergeCell ref="J54:J57"/>
    <mergeCell ref="B56:B57"/>
    <mergeCell ref="C56:D57"/>
    <mergeCell ref="E56:E57"/>
    <mergeCell ref="A58:A61"/>
    <mergeCell ref="B58:B59"/>
    <mergeCell ref="C58:D59"/>
    <mergeCell ref="E58:E59"/>
    <mergeCell ref="F58:F61"/>
    <mergeCell ref="G58:G61"/>
    <mergeCell ref="H58:H61"/>
    <mergeCell ref="I58:I61"/>
    <mergeCell ref="J58:J61"/>
    <mergeCell ref="H50:H53"/>
    <mergeCell ref="I50:I53"/>
    <mergeCell ref="J50:J53"/>
    <mergeCell ref="K58:K61"/>
    <mergeCell ref="B60:B61"/>
    <mergeCell ref="C60:D61"/>
    <mergeCell ref="E60:E61"/>
    <mergeCell ref="H42:H45"/>
    <mergeCell ref="I42:I45"/>
    <mergeCell ref="J42:J45"/>
    <mergeCell ref="K50:K53"/>
    <mergeCell ref="B52:B53"/>
    <mergeCell ref="K54:K57"/>
    <mergeCell ref="K42:K45"/>
    <mergeCell ref="H46:H49"/>
    <mergeCell ref="I46:I49"/>
    <mergeCell ref="J46:J49"/>
    <mergeCell ref="K46:K49"/>
    <mergeCell ref="G42:G45"/>
  </mergeCells>
  <conditionalFormatting sqref="E54:E55">
    <cfRule type="expression" priority="36" dxfId="0">
      <formula>$B$9=1</formula>
    </cfRule>
  </conditionalFormatting>
  <conditionalFormatting sqref="E56:E57">
    <cfRule type="expression" priority="35" dxfId="0">
      <formula>$B$9=1</formula>
    </cfRule>
  </conditionalFormatting>
  <conditionalFormatting sqref="E74:E75">
    <cfRule type="expression" priority="30" dxfId="0">
      <formula>$B$9=1</formula>
    </cfRule>
  </conditionalFormatting>
  <conditionalFormatting sqref="E76:E77">
    <cfRule type="expression" priority="29" dxfId="0">
      <formula>$B$9=1</formula>
    </cfRule>
  </conditionalFormatting>
  <conditionalFormatting sqref="E78:E79">
    <cfRule type="expression" priority="28" dxfId="0">
      <formula>$B$9=1</formula>
    </cfRule>
  </conditionalFormatting>
  <conditionalFormatting sqref="E80:E81">
    <cfRule type="expression" priority="27" dxfId="0">
      <formula>$B$9=1</formula>
    </cfRule>
  </conditionalFormatting>
  <conditionalFormatting sqref="E96:E97">
    <cfRule type="expression" priority="24" dxfId="0">
      <formula>$B$9=1</formula>
    </cfRule>
  </conditionalFormatting>
  <conditionalFormatting sqref="E94:E95">
    <cfRule type="expression" priority="23" dxfId="0">
      <formula>$B$9=1</formula>
    </cfRule>
  </conditionalFormatting>
  <conditionalFormatting sqref="G22:G25">
    <cfRule type="expression" priority="22" dxfId="0">
      <formula>$B$9=4</formula>
    </cfRule>
  </conditionalFormatting>
  <conditionalFormatting sqref="E26:E27">
    <cfRule type="expression" priority="21" dxfId="0">
      <formula>$B$9=4</formula>
    </cfRule>
  </conditionalFormatting>
  <conditionalFormatting sqref="E28:E29">
    <cfRule type="expression" priority="20" dxfId="0">
      <formula>$B$9=4</formula>
    </cfRule>
  </conditionalFormatting>
  <conditionalFormatting sqref="E34:E35">
    <cfRule type="expression" priority="19" dxfId="0">
      <formula>$B$9=4</formula>
    </cfRule>
  </conditionalFormatting>
  <conditionalFormatting sqref="E36:E37">
    <cfRule type="expression" priority="18" dxfId="0">
      <formula>$B$9=4</formula>
    </cfRule>
  </conditionalFormatting>
  <conditionalFormatting sqref="G46:G49">
    <cfRule type="expression" priority="17" dxfId="0">
      <formula>$B$9=4</formula>
    </cfRule>
  </conditionalFormatting>
  <conditionalFormatting sqref="E62:E63">
    <cfRule type="expression" priority="14" dxfId="0">
      <formula>$B$9=4</formula>
    </cfRule>
  </conditionalFormatting>
  <conditionalFormatting sqref="E64:E65">
    <cfRule type="expression" priority="12" dxfId="0">
      <formula>$B$9=4</formula>
    </cfRule>
  </conditionalFormatting>
  <conditionalFormatting sqref="E70:E71">
    <cfRule type="expression" priority="10" dxfId="0">
      <formula>$B$9=4</formula>
    </cfRule>
  </conditionalFormatting>
  <conditionalFormatting sqref="E72:E73">
    <cfRule type="expression" priority="9" dxfId="0">
      <formula>$B$9=4</formula>
    </cfRule>
  </conditionalFormatting>
  <conditionalFormatting sqref="E58:E59">
    <cfRule type="expression" priority="6" dxfId="0">
      <formula>$B$9=1</formula>
    </cfRule>
  </conditionalFormatting>
  <conditionalFormatting sqref="E60:E61">
    <cfRule type="expression" priority="5" dxfId="0">
      <formula>$B$9=1</formula>
    </cfRule>
  </conditionalFormatting>
  <conditionalFormatting sqref="E66:E67">
    <cfRule type="expression" priority="4" dxfId="0">
      <formula>$B$9=1</formula>
    </cfRule>
  </conditionalFormatting>
  <conditionalFormatting sqref="E68:E69">
    <cfRule type="expression" priority="3" dxfId="0">
      <formula>$B$9=1</formula>
    </cfRule>
  </conditionalFormatting>
  <conditionalFormatting sqref="E86:E87">
    <cfRule type="expression" priority="2" dxfId="0">
      <formula>$B$9=1</formula>
    </cfRule>
  </conditionalFormatting>
  <conditionalFormatting sqref="E88:E89">
    <cfRule type="expression" priority="1" dxfId="0">
      <formula>$B$9=1</formula>
    </cfRule>
  </conditionalFormatting>
  <printOptions/>
  <pageMargins left="0.7" right="0.7" top="0.75" bottom="0.75" header="0.3" footer="0.3"/>
  <pageSetup orientation="portrait" r:id="rId3"/>
  <ignoredErrors>
    <ignoredError sqref="H90" formula="1"/>
  </ignoredErrors>
  <legacyDrawing r:id="rId2"/>
</worksheet>
</file>

<file path=xl/worksheets/sheet6.xml><?xml version="1.0" encoding="utf-8"?>
<worksheet xmlns="http://schemas.openxmlformats.org/spreadsheetml/2006/main" xmlns:r="http://schemas.openxmlformats.org/officeDocument/2006/relationships">
  <dimension ref="A1:K119"/>
  <sheetViews>
    <sheetView zoomScale="85" zoomScaleNormal="85" zoomScalePageLayoutView="0" workbookViewId="0" topLeftCell="A1">
      <selection activeCell="C14" sqref="C14:D15"/>
    </sheetView>
  </sheetViews>
  <sheetFormatPr defaultColWidth="11.421875" defaultRowHeight="15"/>
  <cols>
    <col min="1" max="1" width="61.7109375" style="0" customWidth="1"/>
    <col min="2" max="2" width="13.7109375" style="0" customWidth="1"/>
    <col min="3" max="3" width="24.8515625" style="0" customWidth="1"/>
    <col min="4" max="4" width="12.57421875" style="0" customWidth="1"/>
    <col min="6" max="6" width="13.00390625" style="0" customWidth="1"/>
    <col min="7" max="7" width="15.57421875" style="0" customWidth="1"/>
    <col min="8" max="8" width="11.140625" style="0" hidden="1" customWidth="1"/>
    <col min="9" max="10" width="15.7109375" style="0" customWidth="1"/>
    <col min="11" max="11" width="61.00390625" style="0" customWidth="1"/>
  </cols>
  <sheetData>
    <row r="1" spans="1:11" ht="15">
      <c r="A1" s="278" t="s">
        <v>101</v>
      </c>
      <c r="B1" s="279"/>
      <c r="C1" s="279"/>
      <c r="D1" s="279"/>
      <c r="E1" s="279"/>
      <c r="F1" s="279"/>
      <c r="G1" s="279"/>
      <c r="H1" s="279"/>
      <c r="I1" s="279"/>
      <c r="J1" s="279"/>
      <c r="K1" s="279"/>
    </row>
    <row r="2" spans="1:11" ht="15">
      <c r="A2" s="278"/>
      <c r="B2" s="279"/>
      <c r="C2" s="279"/>
      <c r="D2" s="279"/>
      <c r="E2" s="279"/>
      <c r="F2" s="279"/>
      <c r="G2" s="279"/>
      <c r="H2" s="279"/>
      <c r="I2" s="279"/>
      <c r="J2" s="279"/>
      <c r="K2" s="279"/>
    </row>
    <row r="3" spans="1:11" ht="12" customHeight="1">
      <c r="A3" s="278" t="s">
        <v>19</v>
      </c>
      <c r="B3" s="279"/>
      <c r="C3" s="279"/>
      <c r="D3" s="279"/>
      <c r="E3" s="279"/>
      <c r="F3" s="279"/>
      <c r="G3" s="279"/>
      <c r="H3" s="279"/>
      <c r="I3" s="279"/>
      <c r="J3" s="279"/>
      <c r="K3" s="279"/>
    </row>
    <row r="4" spans="1:11" ht="12" customHeight="1">
      <c r="A4" s="278"/>
      <c r="B4" s="279"/>
      <c r="C4" s="279"/>
      <c r="D4" s="279"/>
      <c r="E4" s="279"/>
      <c r="F4" s="279"/>
      <c r="G4" s="279"/>
      <c r="H4" s="279"/>
      <c r="I4" s="279"/>
      <c r="J4" s="279"/>
      <c r="K4" s="279"/>
    </row>
    <row r="5" spans="1:11" ht="12" customHeight="1">
      <c r="A5" s="271" t="s">
        <v>302</v>
      </c>
      <c r="B5" s="272"/>
      <c r="C5" s="272"/>
      <c r="D5" s="272"/>
      <c r="E5" s="272"/>
      <c r="F5" s="272"/>
      <c r="G5" s="272"/>
      <c r="H5" s="272"/>
      <c r="I5" s="272"/>
      <c r="J5" s="272"/>
      <c r="K5" s="272"/>
    </row>
    <row r="6" spans="1:11" ht="12" customHeight="1">
      <c r="A6" s="273"/>
      <c r="B6" s="274"/>
      <c r="C6" s="274"/>
      <c r="D6" s="274"/>
      <c r="E6" s="274"/>
      <c r="F6" s="274"/>
      <c r="G6" s="274"/>
      <c r="H6" s="274"/>
      <c r="I6" s="274"/>
      <c r="J6" s="274"/>
      <c r="K6" s="274"/>
    </row>
    <row r="7" spans="1:11" ht="24.75" customHeight="1">
      <c r="A7" s="45" t="s">
        <v>103</v>
      </c>
      <c r="B7" s="280">
        <f>'PASO 1'!B7:F7</f>
        <v>0</v>
      </c>
      <c r="C7" s="280"/>
      <c r="D7" s="280"/>
      <c r="E7" s="280"/>
      <c r="F7" s="280"/>
      <c r="G7" s="217" t="s">
        <v>104</v>
      </c>
      <c r="H7" s="217"/>
      <c r="I7" s="217"/>
      <c r="J7" s="217"/>
      <c r="K7" s="46">
        <f>'PASO 1'!K7</f>
        <v>0</v>
      </c>
    </row>
    <row r="8" spans="1:11" ht="24.75" customHeight="1">
      <c r="A8" s="47" t="s">
        <v>102</v>
      </c>
      <c r="B8" s="315">
        <f>'PASO 1'!B8:C8</f>
        <v>0</v>
      </c>
      <c r="C8" s="282"/>
      <c r="D8" s="57" t="s">
        <v>106</v>
      </c>
      <c r="E8" s="280">
        <f>'PASO 1'!E8:F8</f>
        <v>0</v>
      </c>
      <c r="F8" s="280"/>
      <c r="G8" s="217" t="s">
        <v>105</v>
      </c>
      <c r="H8" s="217"/>
      <c r="I8" s="217"/>
      <c r="J8" s="217"/>
      <c r="K8" s="46">
        <f>'PASO 1'!K8</f>
        <v>0</v>
      </c>
    </row>
    <row r="9" spans="1:11" ht="45">
      <c r="A9" s="56" t="s">
        <v>1</v>
      </c>
      <c r="B9" s="286" t="s">
        <v>2</v>
      </c>
      <c r="C9" s="286"/>
      <c r="D9" s="286"/>
      <c r="E9" s="56" t="s">
        <v>7</v>
      </c>
      <c r="F9" s="56" t="s">
        <v>8</v>
      </c>
      <c r="G9" s="51" t="s">
        <v>11</v>
      </c>
      <c r="H9" s="51" t="s">
        <v>31</v>
      </c>
      <c r="I9" s="51" t="s">
        <v>10</v>
      </c>
      <c r="J9" s="51" t="s">
        <v>92</v>
      </c>
      <c r="K9" s="51" t="s">
        <v>87</v>
      </c>
    </row>
    <row r="10" spans="1:11" ht="15">
      <c r="A10" s="370" t="s">
        <v>382</v>
      </c>
      <c r="B10" s="229" t="s">
        <v>27</v>
      </c>
      <c r="C10" s="238" t="s">
        <v>6</v>
      </c>
      <c r="D10" s="239"/>
      <c r="E10" s="203" t="s">
        <v>9</v>
      </c>
      <c r="F10" s="203" t="s">
        <v>9</v>
      </c>
      <c r="G10" s="247"/>
      <c r="H10" s="141">
        <f>IF(G10="NA","NA",4)</f>
        <v>4</v>
      </c>
      <c r="I10" s="174">
        <v>4</v>
      </c>
      <c r="J10" s="265" t="s">
        <v>270</v>
      </c>
      <c r="K10" s="162"/>
    </row>
    <row r="11" spans="1:11" ht="26.25" customHeight="1">
      <c r="A11" s="371"/>
      <c r="B11" s="230"/>
      <c r="C11" s="240"/>
      <c r="D11" s="241"/>
      <c r="E11" s="244"/>
      <c r="F11" s="244"/>
      <c r="G11" s="351"/>
      <c r="H11" s="174"/>
      <c r="I11" s="353"/>
      <c r="J11" s="266"/>
      <c r="K11" s="162"/>
    </row>
    <row r="12" spans="1:11" ht="27" customHeight="1">
      <c r="A12" s="371"/>
      <c r="B12" s="231" t="s">
        <v>4</v>
      </c>
      <c r="C12" s="240"/>
      <c r="D12" s="241"/>
      <c r="E12" s="244"/>
      <c r="F12" s="244"/>
      <c r="G12" s="351"/>
      <c r="H12" s="174"/>
      <c r="I12" s="353"/>
      <c r="J12" s="266"/>
      <c r="K12" s="162"/>
    </row>
    <row r="13" spans="1:11" ht="27.75" customHeight="1">
      <c r="A13" s="372"/>
      <c r="B13" s="231"/>
      <c r="C13" s="242"/>
      <c r="D13" s="243"/>
      <c r="E13" s="245"/>
      <c r="F13" s="245"/>
      <c r="G13" s="352"/>
      <c r="H13" s="142"/>
      <c r="I13" s="354"/>
      <c r="J13" s="267"/>
      <c r="K13" s="162"/>
    </row>
    <row r="14" spans="1:11" ht="38.25" customHeight="1">
      <c r="A14" s="232" t="s">
        <v>368</v>
      </c>
      <c r="B14" s="229" t="s">
        <v>27</v>
      </c>
      <c r="C14" s="238" t="s">
        <v>370</v>
      </c>
      <c r="D14" s="239"/>
      <c r="E14" s="268"/>
      <c r="F14" s="192">
        <f>IF(E14="NA","NA",_xlfn.IFERROR(E14/E16*100,0))</f>
        <v>0</v>
      </c>
      <c r="G14" s="215">
        <f>_xlfn.IFERROR((F14*H14/100),"NA")</f>
        <v>0</v>
      </c>
      <c r="H14" s="174">
        <f>IF(F14="NA","NA",4)</f>
        <v>4</v>
      </c>
      <c r="I14" s="174">
        <v>4</v>
      </c>
      <c r="J14" s="265" t="s">
        <v>369</v>
      </c>
      <c r="K14" s="162"/>
    </row>
    <row r="15" spans="1:11" ht="29.25" customHeight="1">
      <c r="A15" s="233"/>
      <c r="B15" s="230"/>
      <c r="C15" s="306"/>
      <c r="D15" s="307"/>
      <c r="E15" s="268"/>
      <c r="F15" s="193"/>
      <c r="G15" s="215"/>
      <c r="H15" s="353"/>
      <c r="I15" s="353"/>
      <c r="J15" s="266"/>
      <c r="K15" s="162"/>
    </row>
    <row r="16" spans="1:11" ht="24.75" customHeight="1">
      <c r="A16" s="233"/>
      <c r="B16" s="231" t="s">
        <v>4</v>
      </c>
      <c r="C16" s="261" t="s">
        <v>303</v>
      </c>
      <c r="D16" s="262"/>
      <c r="E16" s="257"/>
      <c r="F16" s="193"/>
      <c r="G16" s="215"/>
      <c r="H16" s="353"/>
      <c r="I16" s="353"/>
      <c r="J16" s="266"/>
      <c r="K16" s="162"/>
    </row>
    <row r="17" spans="1:11" ht="29.25" customHeight="1">
      <c r="A17" s="234"/>
      <c r="B17" s="231"/>
      <c r="C17" s="242"/>
      <c r="D17" s="243"/>
      <c r="E17" s="258"/>
      <c r="F17" s="194"/>
      <c r="G17" s="215"/>
      <c r="H17" s="354"/>
      <c r="I17" s="354"/>
      <c r="J17" s="267"/>
      <c r="K17" s="162"/>
    </row>
    <row r="18" spans="1:11" ht="42.75" customHeight="1">
      <c r="A18" s="232" t="s">
        <v>350</v>
      </c>
      <c r="B18" s="229" t="s">
        <v>27</v>
      </c>
      <c r="C18" s="238" t="s">
        <v>89</v>
      </c>
      <c r="D18" s="239"/>
      <c r="E18" s="268"/>
      <c r="F18" s="192">
        <f>IF(E18="NA","NA",_xlfn.IFERROR(E18/E20*100,0))</f>
        <v>0</v>
      </c>
      <c r="G18" s="215">
        <f>_xlfn.IFERROR((F18*H18/100),"NA")</f>
        <v>0</v>
      </c>
      <c r="H18" s="174">
        <f>IF(F18="NA","NA",4)</f>
        <v>4</v>
      </c>
      <c r="I18" s="173">
        <v>4</v>
      </c>
      <c r="J18" s="265" t="s">
        <v>311</v>
      </c>
      <c r="K18" s="162"/>
    </row>
    <row r="19" spans="1:11" ht="42.75" customHeight="1">
      <c r="A19" s="233"/>
      <c r="B19" s="230"/>
      <c r="C19" s="306"/>
      <c r="D19" s="307"/>
      <c r="E19" s="268"/>
      <c r="F19" s="193"/>
      <c r="G19" s="215"/>
      <c r="H19" s="353"/>
      <c r="I19" s="173"/>
      <c r="J19" s="266"/>
      <c r="K19" s="162"/>
    </row>
    <row r="20" spans="1:11" ht="42.75" customHeight="1">
      <c r="A20" s="233"/>
      <c r="B20" s="231" t="s">
        <v>4</v>
      </c>
      <c r="C20" s="261" t="s">
        <v>304</v>
      </c>
      <c r="D20" s="262"/>
      <c r="E20" s="257"/>
      <c r="F20" s="193"/>
      <c r="G20" s="215"/>
      <c r="H20" s="353"/>
      <c r="I20" s="173"/>
      <c r="J20" s="266"/>
      <c r="K20" s="162"/>
    </row>
    <row r="21" spans="1:11" ht="42.75" customHeight="1">
      <c r="A21" s="234"/>
      <c r="B21" s="231"/>
      <c r="C21" s="242"/>
      <c r="D21" s="243"/>
      <c r="E21" s="258"/>
      <c r="F21" s="194"/>
      <c r="G21" s="215"/>
      <c r="H21" s="354"/>
      <c r="I21" s="173"/>
      <c r="J21" s="267"/>
      <c r="K21" s="162"/>
    </row>
    <row r="22" spans="1:11" ht="38.25" customHeight="1">
      <c r="A22" s="232" t="s">
        <v>542</v>
      </c>
      <c r="B22" s="229" t="s">
        <v>27</v>
      </c>
      <c r="C22" s="238" t="s">
        <v>306</v>
      </c>
      <c r="D22" s="239"/>
      <c r="E22" s="268"/>
      <c r="F22" s="192">
        <f>IF(E22="NA","NA",_xlfn.IFERROR(E22/E24*100,0))</f>
        <v>0</v>
      </c>
      <c r="G22" s="215">
        <f>_xlfn.IFERROR((F22*H22/100),"NA")</f>
        <v>0</v>
      </c>
      <c r="H22" s="174">
        <f>IF(F22="NA","NA",4)</f>
        <v>4</v>
      </c>
      <c r="I22" s="173">
        <v>4</v>
      </c>
      <c r="J22" s="265" t="s">
        <v>311</v>
      </c>
      <c r="K22" s="162"/>
    </row>
    <row r="23" spans="1:11" ht="38.25" customHeight="1">
      <c r="A23" s="233"/>
      <c r="B23" s="230"/>
      <c r="C23" s="306"/>
      <c r="D23" s="307"/>
      <c r="E23" s="268"/>
      <c r="F23" s="193"/>
      <c r="G23" s="215"/>
      <c r="H23" s="353"/>
      <c r="I23" s="173"/>
      <c r="J23" s="266"/>
      <c r="K23" s="162"/>
    </row>
    <row r="24" spans="1:11" ht="38.25" customHeight="1">
      <c r="A24" s="233"/>
      <c r="B24" s="231" t="s">
        <v>4</v>
      </c>
      <c r="C24" s="330" t="s">
        <v>80</v>
      </c>
      <c r="D24" s="358"/>
      <c r="E24" s="257"/>
      <c r="F24" s="193"/>
      <c r="G24" s="215"/>
      <c r="H24" s="353"/>
      <c r="I24" s="173"/>
      <c r="J24" s="266"/>
      <c r="K24" s="162"/>
    </row>
    <row r="25" spans="1:11" ht="38.25" customHeight="1">
      <c r="A25" s="234"/>
      <c r="B25" s="231"/>
      <c r="C25" s="359"/>
      <c r="D25" s="360"/>
      <c r="E25" s="258"/>
      <c r="F25" s="194"/>
      <c r="G25" s="215"/>
      <c r="H25" s="354"/>
      <c r="I25" s="173"/>
      <c r="J25" s="267"/>
      <c r="K25" s="162"/>
    </row>
    <row r="26" spans="1:11" ht="39.75" customHeight="1">
      <c r="A26" s="232" t="s">
        <v>543</v>
      </c>
      <c r="B26" s="229" t="s">
        <v>27</v>
      </c>
      <c r="C26" s="238" t="s">
        <v>373</v>
      </c>
      <c r="D26" s="239"/>
      <c r="E26" s="268"/>
      <c r="F26" s="192">
        <f>IF(E26="NA","NA",_xlfn.IFERROR(E26/E28*100,0))</f>
        <v>0</v>
      </c>
      <c r="G26" s="215">
        <f>_xlfn.IFERROR((F26*H26/100),"NA")</f>
        <v>0</v>
      </c>
      <c r="H26" s="174">
        <f>IF(F26="NA","NA",4)</f>
        <v>4</v>
      </c>
      <c r="I26" s="174">
        <v>4</v>
      </c>
      <c r="J26" s="265" t="s">
        <v>374</v>
      </c>
      <c r="K26" s="145"/>
    </row>
    <row r="27" spans="1:11" ht="39.75" customHeight="1">
      <c r="A27" s="233"/>
      <c r="B27" s="230"/>
      <c r="C27" s="240"/>
      <c r="D27" s="241"/>
      <c r="E27" s="268"/>
      <c r="F27" s="193"/>
      <c r="G27" s="215"/>
      <c r="H27" s="353"/>
      <c r="I27" s="353"/>
      <c r="J27" s="266"/>
      <c r="K27" s="250"/>
    </row>
    <row r="28" spans="1:11" ht="39.75" customHeight="1">
      <c r="A28" s="233"/>
      <c r="B28" s="231" t="s">
        <v>4</v>
      </c>
      <c r="C28" s="261" t="s">
        <v>303</v>
      </c>
      <c r="D28" s="262"/>
      <c r="E28" s="257"/>
      <c r="F28" s="193"/>
      <c r="G28" s="215"/>
      <c r="H28" s="353"/>
      <c r="I28" s="353"/>
      <c r="J28" s="266"/>
      <c r="K28" s="250"/>
    </row>
    <row r="29" spans="1:11" ht="39.75" customHeight="1">
      <c r="A29" s="234"/>
      <c r="B29" s="231"/>
      <c r="C29" s="242"/>
      <c r="D29" s="243"/>
      <c r="E29" s="258"/>
      <c r="F29" s="194"/>
      <c r="G29" s="215"/>
      <c r="H29" s="354"/>
      <c r="I29" s="354"/>
      <c r="J29" s="267"/>
      <c r="K29" s="146"/>
    </row>
    <row r="30" spans="1:11" ht="42.75" customHeight="1">
      <c r="A30" s="232" t="s">
        <v>544</v>
      </c>
      <c r="B30" s="229" t="s">
        <v>27</v>
      </c>
      <c r="C30" s="238" t="s">
        <v>61</v>
      </c>
      <c r="D30" s="239"/>
      <c r="E30" s="268"/>
      <c r="F30" s="192">
        <f>IF(E30="NA","NA",_xlfn.IFERROR(E30/E32*100,0))</f>
        <v>0</v>
      </c>
      <c r="G30" s="215">
        <f>_xlfn.IFERROR((F30*H30/100),"NA")</f>
        <v>0</v>
      </c>
      <c r="H30" s="174">
        <f>IF(F30="NA","NA",4)</f>
        <v>4</v>
      </c>
      <c r="I30" s="174">
        <v>4</v>
      </c>
      <c r="J30" s="265" t="s">
        <v>312</v>
      </c>
      <c r="K30" s="162"/>
    </row>
    <row r="31" spans="1:11" ht="48.75" customHeight="1">
      <c r="A31" s="233"/>
      <c r="B31" s="230"/>
      <c r="C31" s="240"/>
      <c r="D31" s="241"/>
      <c r="E31" s="268"/>
      <c r="F31" s="193"/>
      <c r="G31" s="215"/>
      <c r="H31" s="353"/>
      <c r="I31" s="353"/>
      <c r="J31" s="266"/>
      <c r="K31" s="162"/>
    </row>
    <row r="32" spans="1:11" ht="42.75" customHeight="1">
      <c r="A32" s="233"/>
      <c r="B32" s="231" t="s">
        <v>4</v>
      </c>
      <c r="C32" s="261" t="s">
        <v>305</v>
      </c>
      <c r="D32" s="262"/>
      <c r="E32" s="257"/>
      <c r="F32" s="193"/>
      <c r="G32" s="215"/>
      <c r="H32" s="353"/>
      <c r="I32" s="353"/>
      <c r="J32" s="266"/>
      <c r="K32" s="162"/>
    </row>
    <row r="33" spans="1:11" ht="42.75" customHeight="1">
      <c r="A33" s="234"/>
      <c r="B33" s="231"/>
      <c r="C33" s="242"/>
      <c r="D33" s="243"/>
      <c r="E33" s="258"/>
      <c r="F33" s="194"/>
      <c r="G33" s="215"/>
      <c r="H33" s="354"/>
      <c r="I33" s="354"/>
      <c r="J33" s="267"/>
      <c r="K33" s="162"/>
    </row>
    <row r="34" spans="1:11" ht="47.25" customHeight="1">
      <c r="A34" s="367" t="s">
        <v>545</v>
      </c>
      <c r="B34" s="229" t="s">
        <v>27</v>
      </c>
      <c r="C34" s="238" t="s">
        <v>79</v>
      </c>
      <c r="D34" s="239"/>
      <c r="E34" s="268"/>
      <c r="F34" s="192">
        <f>IF(E34="NA","NA",_xlfn.IFERROR(E34/E36*100,0))</f>
        <v>0</v>
      </c>
      <c r="G34" s="215">
        <f>_xlfn.IFERROR((F34*H34/100),"NA")</f>
        <v>0</v>
      </c>
      <c r="H34" s="174">
        <f>IF(F34="NA","NA",4)</f>
        <v>4</v>
      </c>
      <c r="I34" s="173">
        <v>4</v>
      </c>
      <c r="J34" s="265" t="s">
        <v>312</v>
      </c>
      <c r="K34" s="162"/>
    </row>
    <row r="35" spans="1:11" ht="47.25" customHeight="1">
      <c r="A35" s="367"/>
      <c r="B35" s="230"/>
      <c r="C35" s="306"/>
      <c r="D35" s="307"/>
      <c r="E35" s="268"/>
      <c r="F35" s="193"/>
      <c r="G35" s="215"/>
      <c r="H35" s="353"/>
      <c r="I35" s="173"/>
      <c r="J35" s="266"/>
      <c r="K35" s="162"/>
    </row>
    <row r="36" spans="1:11" ht="47.25" customHeight="1">
      <c r="A36" s="367"/>
      <c r="B36" s="231" t="s">
        <v>4</v>
      </c>
      <c r="C36" s="330" t="s">
        <v>307</v>
      </c>
      <c r="D36" s="358"/>
      <c r="E36" s="257"/>
      <c r="F36" s="193"/>
      <c r="G36" s="215"/>
      <c r="H36" s="353"/>
      <c r="I36" s="173"/>
      <c r="J36" s="266"/>
      <c r="K36" s="162"/>
    </row>
    <row r="37" spans="1:11" ht="47.25" customHeight="1">
      <c r="A37" s="367"/>
      <c r="B37" s="231"/>
      <c r="C37" s="359"/>
      <c r="D37" s="360"/>
      <c r="E37" s="258"/>
      <c r="F37" s="194"/>
      <c r="G37" s="215"/>
      <c r="H37" s="354"/>
      <c r="I37" s="173"/>
      <c r="J37" s="267"/>
      <c r="K37" s="162"/>
    </row>
    <row r="38" spans="1:11" ht="15" customHeight="1">
      <c r="A38" s="232" t="s">
        <v>546</v>
      </c>
      <c r="B38" s="229" t="s">
        <v>27</v>
      </c>
      <c r="C38" s="308" t="s">
        <v>62</v>
      </c>
      <c r="D38" s="309"/>
      <c r="E38" s="268"/>
      <c r="F38" s="192">
        <f>IF(E38="NA","NA",_xlfn.IFERROR(E38/E40*100,0))</f>
        <v>0</v>
      </c>
      <c r="G38" s="215">
        <f>_xlfn.IFERROR((F38*H38/100),"NA")</f>
        <v>0</v>
      </c>
      <c r="H38" s="174">
        <f>IF(F38="NA","NA",4)</f>
        <v>4</v>
      </c>
      <c r="I38" s="173">
        <v>4</v>
      </c>
      <c r="J38" s="373" t="s">
        <v>362</v>
      </c>
      <c r="K38" s="162"/>
    </row>
    <row r="39" spans="1:11" ht="41.25" customHeight="1">
      <c r="A39" s="233"/>
      <c r="B39" s="230"/>
      <c r="C39" s="310"/>
      <c r="D39" s="311"/>
      <c r="E39" s="268"/>
      <c r="F39" s="193"/>
      <c r="G39" s="215"/>
      <c r="H39" s="353"/>
      <c r="I39" s="173"/>
      <c r="J39" s="373"/>
      <c r="K39" s="162"/>
    </row>
    <row r="40" spans="1:11" ht="15" customHeight="1">
      <c r="A40" s="233"/>
      <c r="B40" s="231" t="s">
        <v>4</v>
      </c>
      <c r="C40" s="261" t="s">
        <v>308</v>
      </c>
      <c r="D40" s="262"/>
      <c r="E40" s="257"/>
      <c r="F40" s="193"/>
      <c r="G40" s="215"/>
      <c r="H40" s="353"/>
      <c r="I40" s="173"/>
      <c r="J40" s="373"/>
      <c r="K40" s="162"/>
    </row>
    <row r="41" spans="1:11" ht="31.5" customHeight="1">
      <c r="A41" s="234"/>
      <c r="B41" s="231"/>
      <c r="C41" s="242"/>
      <c r="D41" s="243"/>
      <c r="E41" s="258"/>
      <c r="F41" s="194"/>
      <c r="G41" s="215"/>
      <c r="H41" s="354"/>
      <c r="I41" s="173"/>
      <c r="J41" s="373"/>
      <c r="K41" s="162"/>
    </row>
    <row r="42" spans="1:11" ht="31.5" customHeight="1">
      <c r="A42" s="232" t="s">
        <v>547</v>
      </c>
      <c r="B42" s="229" t="s">
        <v>27</v>
      </c>
      <c r="C42" s="308" t="s">
        <v>371</v>
      </c>
      <c r="D42" s="309"/>
      <c r="E42" s="268"/>
      <c r="F42" s="192">
        <f>IF(E42="NA","NA",_xlfn.IFERROR(E42/E44*100,0))</f>
        <v>0</v>
      </c>
      <c r="G42" s="215">
        <f>_xlfn.IFERROR((F42*H42/100),"NA")</f>
        <v>0</v>
      </c>
      <c r="H42" s="174">
        <f>IF(F42="NA","NA",4)</f>
        <v>4</v>
      </c>
      <c r="I42" s="173">
        <v>4</v>
      </c>
      <c r="J42" s="373" t="s">
        <v>372</v>
      </c>
      <c r="K42" s="162"/>
    </row>
    <row r="43" spans="1:11" ht="45.75" customHeight="1">
      <c r="A43" s="233"/>
      <c r="B43" s="230"/>
      <c r="C43" s="310"/>
      <c r="D43" s="311"/>
      <c r="E43" s="268"/>
      <c r="F43" s="193"/>
      <c r="G43" s="215"/>
      <c r="H43" s="353"/>
      <c r="I43" s="173"/>
      <c r="J43" s="373"/>
      <c r="K43" s="162"/>
    </row>
    <row r="44" spans="1:11" ht="31.5" customHeight="1">
      <c r="A44" s="233"/>
      <c r="B44" s="231" t="s">
        <v>4</v>
      </c>
      <c r="C44" s="261" t="s">
        <v>313</v>
      </c>
      <c r="D44" s="262"/>
      <c r="E44" s="257"/>
      <c r="F44" s="193"/>
      <c r="G44" s="215"/>
      <c r="H44" s="353"/>
      <c r="I44" s="173"/>
      <c r="J44" s="373"/>
      <c r="K44" s="162"/>
    </row>
    <row r="45" spans="1:11" ht="31.5" customHeight="1">
      <c r="A45" s="234"/>
      <c r="B45" s="231"/>
      <c r="C45" s="242"/>
      <c r="D45" s="243"/>
      <c r="E45" s="258"/>
      <c r="F45" s="194"/>
      <c r="G45" s="215"/>
      <c r="H45" s="354"/>
      <c r="I45" s="173"/>
      <c r="J45" s="373"/>
      <c r="K45" s="162"/>
    </row>
    <row r="46" spans="1:11" ht="22.5" customHeight="1">
      <c r="A46" s="232" t="s">
        <v>548</v>
      </c>
      <c r="B46" s="229" t="s">
        <v>27</v>
      </c>
      <c r="C46" s="308" t="s">
        <v>316</v>
      </c>
      <c r="D46" s="309"/>
      <c r="E46" s="268"/>
      <c r="F46" s="192">
        <f>IF(E46="NA","NA",_xlfn.IFERROR(E46/E48*100,0))</f>
        <v>0</v>
      </c>
      <c r="G46" s="215">
        <f>_xlfn.IFERROR((F46*H46/100),"NA")</f>
        <v>0</v>
      </c>
      <c r="H46" s="174">
        <f>IF(F46="NA","NA",4)</f>
        <v>4</v>
      </c>
      <c r="I46" s="173">
        <v>4</v>
      </c>
      <c r="J46" s="373" t="s">
        <v>314</v>
      </c>
      <c r="K46" s="162"/>
    </row>
    <row r="47" spans="1:11" ht="22.5" customHeight="1">
      <c r="A47" s="233"/>
      <c r="B47" s="230"/>
      <c r="C47" s="310"/>
      <c r="D47" s="311"/>
      <c r="E47" s="268"/>
      <c r="F47" s="193"/>
      <c r="G47" s="215"/>
      <c r="H47" s="353"/>
      <c r="I47" s="173"/>
      <c r="J47" s="373"/>
      <c r="K47" s="162"/>
    </row>
    <row r="48" spans="1:11" ht="15" customHeight="1">
      <c r="A48" s="233"/>
      <c r="B48" s="231" t="s">
        <v>4</v>
      </c>
      <c r="C48" s="330" t="s">
        <v>309</v>
      </c>
      <c r="D48" s="262"/>
      <c r="E48" s="257"/>
      <c r="F48" s="193"/>
      <c r="G48" s="215"/>
      <c r="H48" s="353"/>
      <c r="I48" s="173"/>
      <c r="J48" s="373"/>
      <c r="K48" s="162"/>
    </row>
    <row r="49" spans="1:11" ht="28.5" customHeight="1">
      <c r="A49" s="234"/>
      <c r="B49" s="231"/>
      <c r="C49" s="242"/>
      <c r="D49" s="243"/>
      <c r="E49" s="258"/>
      <c r="F49" s="194"/>
      <c r="G49" s="215"/>
      <c r="H49" s="354"/>
      <c r="I49" s="173"/>
      <c r="J49" s="373"/>
      <c r="K49" s="162"/>
    </row>
    <row r="50" spans="1:11" ht="33.75" customHeight="1">
      <c r="A50" s="232" t="s">
        <v>549</v>
      </c>
      <c r="B50" s="229" t="s">
        <v>27</v>
      </c>
      <c r="C50" s="238" t="s">
        <v>64</v>
      </c>
      <c r="D50" s="239"/>
      <c r="E50" s="268"/>
      <c r="F50" s="192">
        <f>IF(E50="NA","NA",_xlfn.IFERROR(E50/E52*100,0))</f>
        <v>0</v>
      </c>
      <c r="G50" s="215">
        <f>_xlfn.IFERROR((F50*H50/100),"NA")</f>
        <v>0</v>
      </c>
      <c r="H50" s="174">
        <f>IF(F50="NA","NA",4)</f>
        <v>4</v>
      </c>
      <c r="I50" s="173">
        <v>4</v>
      </c>
      <c r="J50" s="373" t="s">
        <v>315</v>
      </c>
      <c r="K50" s="162"/>
    </row>
    <row r="51" spans="1:11" ht="15">
      <c r="A51" s="233"/>
      <c r="B51" s="230"/>
      <c r="C51" s="306"/>
      <c r="D51" s="307"/>
      <c r="E51" s="268"/>
      <c r="F51" s="193"/>
      <c r="G51" s="215"/>
      <c r="H51" s="353"/>
      <c r="I51" s="173"/>
      <c r="J51" s="373"/>
      <c r="K51" s="162"/>
    </row>
    <row r="52" spans="1:11" ht="21.75" customHeight="1">
      <c r="A52" s="233"/>
      <c r="B52" s="231" t="s">
        <v>4</v>
      </c>
      <c r="C52" s="261" t="s">
        <v>310</v>
      </c>
      <c r="D52" s="262"/>
      <c r="E52" s="257"/>
      <c r="F52" s="193"/>
      <c r="G52" s="215"/>
      <c r="H52" s="353"/>
      <c r="I52" s="173"/>
      <c r="J52" s="373"/>
      <c r="K52" s="162"/>
    </row>
    <row r="53" spans="1:11" ht="21.75" customHeight="1">
      <c r="A53" s="234"/>
      <c r="B53" s="231"/>
      <c r="C53" s="242"/>
      <c r="D53" s="243"/>
      <c r="E53" s="258"/>
      <c r="F53" s="194"/>
      <c r="G53" s="215"/>
      <c r="H53" s="354"/>
      <c r="I53" s="173"/>
      <c r="J53" s="373"/>
      <c r="K53" s="162"/>
    </row>
    <row r="54" spans="1:11" ht="33.75" customHeight="1">
      <c r="A54" s="232" t="s">
        <v>550</v>
      </c>
      <c r="B54" s="229" t="s">
        <v>27</v>
      </c>
      <c r="C54" s="238" t="s">
        <v>317</v>
      </c>
      <c r="D54" s="239"/>
      <c r="E54" s="268"/>
      <c r="F54" s="192">
        <f>IF(E54="NA","NA",_xlfn.IFERROR(E54/E56*100,0))</f>
        <v>0</v>
      </c>
      <c r="G54" s="215">
        <f>_xlfn.IFERROR((F54*H54/100),"NA")</f>
        <v>0</v>
      </c>
      <c r="H54" s="174">
        <f>IF(F54="NA","NA",4)</f>
        <v>4</v>
      </c>
      <c r="I54" s="173">
        <v>4</v>
      </c>
      <c r="J54" s="373" t="s">
        <v>319</v>
      </c>
      <c r="K54" s="162"/>
    </row>
    <row r="55" spans="1:11" ht="15">
      <c r="A55" s="233"/>
      <c r="B55" s="230"/>
      <c r="C55" s="306"/>
      <c r="D55" s="307"/>
      <c r="E55" s="268"/>
      <c r="F55" s="193"/>
      <c r="G55" s="215"/>
      <c r="H55" s="353"/>
      <c r="I55" s="173"/>
      <c r="J55" s="373"/>
      <c r="K55" s="162"/>
    </row>
    <row r="56" spans="1:11" ht="30.75" customHeight="1">
      <c r="A56" s="233"/>
      <c r="B56" s="231" t="s">
        <v>4</v>
      </c>
      <c r="C56" s="261" t="s">
        <v>318</v>
      </c>
      <c r="D56" s="262"/>
      <c r="E56" s="257"/>
      <c r="F56" s="193"/>
      <c r="G56" s="215"/>
      <c r="H56" s="353"/>
      <c r="I56" s="173"/>
      <c r="J56" s="373"/>
      <c r="K56" s="162"/>
    </row>
    <row r="57" spans="1:11" ht="30.75" customHeight="1">
      <c r="A57" s="234"/>
      <c r="B57" s="231"/>
      <c r="C57" s="242"/>
      <c r="D57" s="243"/>
      <c r="E57" s="258"/>
      <c r="F57" s="194"/>
      <c r="G57" s="215"/>
      <c r="H57" s="354"/>
      <c r="I57" s="173"/>
      <c r="J57" s="373"/>
      <c r="K57" s="162"/>
    </row>
    <row r="58" spans="1:11" ht="36.75" customHeight="1">
      <c r="A58" s="232" t="s">
        <v>551</v>
      </c>
      <c r="B58" s="229" t="s">
        <v>27</v>
      </c>
      <c r="C58" s="246" t="s">
        <v>6</v>
      </c>
      <c r="D58" s="246"/>
      <c r="E58" s="203" t="s">
        <v>9</v>
      </c>
      <c r="F58" s="203" t="s">
        <v>9</v>
      </c>
      <c r="G58" s="247"/>
      <c r="H58" s="173">
        <f>IF(G58="NA","NA",4)</f>
        <v>4</v>
      </c>
      <c r="I58" s="173">
        <v>4</v>
      </c>
      <c r="J58" s="265" t="s">
        <v>320</v>
      </c>
      <c r="K58" s="162"/>
    </row>
    <row r="59" spans="1:11" ht="36.75" customHeight="1">
      <c r="A59" s="233"/>
      <c r="B59" s="230"/>
      <c r="C59" s="246"/>
      <c r="D59" s="246"/>
      <c r="E59" s="244"/>
      <c r="F59" s="244"/>
      <c r="G59" s="351"/>
      <c r="H59" s="173"/>
      <c r="I59" s="173"/>
      <c r="J59" s="266"/>
      <c r="K59" s="162"/>
    </row>
    <row r="60" spans="1:11" ht="36.75" customHeight="1">
      <c r="A60" s="233"/>
      <c r="B60" s="231" t="s">
        <v>4</v>
      </c>
      <c r="C60" s="246"/>
      <c r="D60" s="246"/>
      <c r="E60" s="244"/>
      <c r="F60" s="244"/>
      <c r="G60" s="351"/>
      <c r="H60" s="173"/>
      <c r="I60" s="173"/>
      <c r="J60" s="266"/>
      <c r="K60" s="162"/>
    </row>
    <row r="61" spans="1:11" ht="36.75" customHeight="1">
      <c r="A61" s="234"/>
      <c r="B61" s="231"/>
      <c r="C61" s="246"/>
      <c r="D61" s="246"/>
      <c r="E61" s="245"/>
      <c r="F61" s="245"/>
      <c r="G61" s="352"/>
      <c r="H61" s="173"/>
      <c r="I61" s="173"/>
      <c r="J61" s="267"/>
      <c r="K61" s="162"/>
    </row>
    <row r="62" spans="1:11" ht="33.75" customHeight="1">
      <c r="A62" s="232" t="s">
        <v>552</v>
      </c>
      <c r="B62" s="229" t="s">
        <v>27</v>
      </c>
      <c r="C62" s="238" t="s">
        <v>321</v>
      </c>
      <c r="D62" s="239"/>
      <c r="E62" s="268"/>
      <c r="F62" s="192">
        <f>IF(E62="NA","NA",_xlfn.IFERROR(E62/E64*100,0))</f>
        <v>0</v>
      </c>
      <c r="G62" s="215">
        <f>_xlfn.IFERROR((F62*H62/100),"NA")</f>
        <v>0</v>
      </c>
      <c r="H62" s="174">
        <f>IF(F62="NA","NA",4)</f>
        <v>4</v>
      </c>
      <c r="I62" s="173">
        <v>4</v>
      </c>
      <c r="J62" s="373" t="s">
        <v>322</v>
      </c>
      <c r="K62" s="162"/>
    </row>
    <row r="63" spans="1:11" ht="15">
      <c r="A63" s="233"/>
      <c r="B63" s="230"/>
      <c r="C63" s="306"/>
      <c r="D63" s="307"/>
      <c r="E63" s="268"/>
      <c r="F63" s="193"/>
      <c r="G63" s="215"/>
      <c r="H63" s="353"/>
      <c r="I63" s="173"/>
      <c r="J63" s="373"/>
      <c r="K63" s="162"/>
    </row>
    <row r="64" spans="1:11" ht="21.75" customHeight="1">
      <c r="A64" s="233"/>
      <c r="B64" s="231" t="s">
        <v>4</v>
      </c>
      <c r="C64" s="261" t="s">
        <v>310</v>
      </c>
      <c r="D64" s="262"/>
      <c r="E64" s="257"/>
      <c r="F64" s="193"/>
      <c r="G64" s="215"/>
      <c r="H64" s="353"/>
      <c r="I64" s="173"/>
      <c r="J64" s="373"/>
      <c r="K64" s="162"/>
    </row>
    <row r="65" spans="1:11" ht="21.75" customHeight="1">
      <c r="A65" s="234"/>
      <c r="B65" s="231"/>
      <c r="C65" s="242"/>
      <c r="D65" s="243"/>
      <c r="E65" s="258"/>
      <c r="F65" s="194"/>
      <c r="G65" s="215"/>
      <c r="H65" s="354"/>
      <c r="I65" s="173"/>
      <c r="J65" s="373"/>
      <c r="K65" s="162"/>
    </row>
    <row r="66" spans="1:11" ht="21.75" customHeight="1">
      <c r="A66" s="270" t="s">
        <v>553</v>
      </c>
      <c r="B66" s="229" t="s">
        <v>27</v>
      </c>
      <c r="C66" s="238" t="s">
        <v>351</v>
      </c>
      <c r="D66" s="239"/>
      <c r="E66" s="268"/>
      <c r="F66" s="192">
        <f>IF(E66="NA","NA",_xlfn.IFERROR(E66/E68*100,0))</f>
        <v>0</v>
      </c>
      <c r="G66" s="215">
        <f>_xlfn.IFERROR((F66*H66/100),"NA")</f>
        <v>0</v>
      </c>
      <c r="H66" s="174">
        <f>IF(F66="NA","NA",4)</f>
        <v>4</v>
      </c>
      <c r="I66" s="173">
        <v>4</v>
      </c>
      <c r="J66" s="373" t="s">
        <v>352</v>
      </c>
      <c r="K66" s="162"/>
    </row>
    <row r="67" spans="1:11" ht="21.75" customHeight="1">
      <c r="A67" s="270"/>
      <c r="B67" s="230"/>
      <c r="C67" s="240"/>
      <c r="D67" s="241"/>
      <c r="E67" s="268"/>
      <c r="F67" s="193"/>
      <c r="G67" s="215"/>
      <c r="H67" s="353"/>
      <c r="I67" s="173"/>
      <c r="J67" s="373"/>
      <c r="K67" s="162"/>
    </row>
    <row r="68" spans="1:11" ht="23.25" customHeight="1">
      <c r="A68" s="270"/>
      <c r="B68" s="231" t="s">
        <v>4</v>
      </c>
      <c r="C68" s="261" t="s">
        <v>353</v>
      </c>
      <c r="D68" s="262"/>
      <c r="E68" s="257"/>
      <c r="F68" s="193"/>
      <c r="G68" s="215"/>
      <c r="H68" s="353"/>
      <c r="I68" s="173"/>
      <c r="J68" s="373"/>
      <c r="K68" s="162"/>
    </row>
    <row r="69" spans="1:11" ht="44.25" customHeight="1">
      <c r="A69" s="270"/>
      <c r="B69" s="231"/>
      <c r="C69" s="242"/>
      <c r="D69" s="243"/>
      <c r="E69" s="258"/>
      <c r="F69" s="194"/>
      <c r="G69" s="215"/>
      <c r="H69" s="354"/>
      <c r="I69" s="173"/>
      <c r="J69" s="373"/>
      <c r="K69" s="162"/>
    </row>
    <row r="70" spans="1:11" ht="20.25" customHeight="1">
      <c r="A70" s="228" t="s">
        <v>554</v>
      </c>
      <c r="B70" s="229" t="s">
        <v>27</v>
      </c>
      <c r="C70" s="238" t="s">
        <v>355</v>
      </c>
      <c r="D70" s="239"/>
      <c r="E70" s="268"/>
      <c r="F70" s="192">
        <f>IF(E70="NA","NA",_xlfn.IFERROR(E70/E72*100,0))</f>
        <v>0</v>
      </c>
      <c r="G70" s="215">
        <f>_xlfn.IFERROR((F70*H70/100),"NA")</f>
        <v>0</v>
      </c>
      <c r="H70" s="174">
        <f>IF(F70="NA","NA",4)</f>
        <v>4</v>
      </c>
      <c r="I70" s="173">
        <v>4</v>
      </c>
      <c r="J70" s="373" t="s">
        <v>356</v>
      </c>
      <c r="K70" s="162"/>
    </row>
    <row r="71" spans="1:11" ht="49.5" customHeight="1">
      <c r="A71" s="228"/>
      <c r="B71" s="230"/>
      <c r="C71" s="306"/>
      <c r="D71" s="307"/>
      <c r="E71" s="268"/>
      <c r="F71" s="193"/>
      <c r="G71" s="215"/>
      <c r="H71" s="353"/>
      <c r="I71" s="173"/>
      <c r="J71" s="373"/>
      <c r="K71" s="162"/>
    </row>
    <row r="72" spans="1:11" ht="21.75" customHeight="1">
      <c r="A72" s="228"/>
      <c r="B72" s="231" t="s">
        <v>4</v>
      </c>
      <c r="C72" s="261" t="s">
        <v>354</v>
      </c>
      <c r="D72" s="262"/>
      <c r="E72" s="257"/>
      <c r="F72" s="193"/>
      <c r="G72" s="215"/>
      <c r="H72" s="353"/>
      <c r="I72" s="173"/>
      <c r="J72" s="373"/>
      <c r="K72" s="162"/>
    </row>
    <row r="73" spans="1:11" ht="21.75" customHeight="1">
      <c r="A73" s="228"/>
      <c r="B73" s="231"/>
      <c r="C73" s="242"/>
      <c r="D73" s="243"/>
      <c r="E73" s="258"/>
      <c r="F73" s="194"/>
      <c r="G73" s="215"/>
      <c r="H73" s="354"/>
      <c r="I73" s="173"/>
      <c r="J73" s="373"/>
      <c r="K73" s="162"/>
    </row>
    <row r="74" spans="1:11" ht="21.75" customHeight="1">
      <c r="A74" s="270" t="s">
        <v>555</v>
      </c>
      <c r="B74" s="229" t="s">
        <v>27</v>
      </c>
      <c r="C74" s="308" t="s">
        <v>357</v>
      </c>
      <c r="D74" s="309"/>
      <c r="E74" s="268"/>
      <c r="F74" s="192">
        <f>IF(E74="NA","NA",_xlfn.IFERROR(E74/E76*100,0))</f>
        <v>0</v>
      </c>
      <c r="G74" s="215">
        <f>_xlfn.IFERROR((F74*H74/100),"NA")</f>
        <v>0</v>
      </c>
      <c r="H74" s="174">
        <f>IF(F74="NA","NA",4)</f>
        <v>4</v>
      </c>
      <c r="I74" s="173">
        <v>4</v>
      </c>
      <c r="J74" s="265" t="s">
        <v>362</v>
      </c>
      <c r="K74" s="162"/>
    </row>
    <row r="75" spans="1:11" ht="63" customHeight="1">
      <c r="A75" s="270"/>
      <c r="B75" s="230"/>
      <c r="C75" s="310"/>
      <c r="D75" s="311"/>
      <c r="E75" s="268"/>
      <c r="F75" s="193"/>
      <c r="G75" s="215"/>
      <c r="H75" s="353"/>
      <c r="I75" s="173"/>
      <c r="J75" s="266"/>
      <c r="K75" s="162"/>
    </row>
    <row r="76" spans="1:11" ht="34.5" customHeight="1">
      <c r="A76" s="270"/>
      <c r="B76" s="231" t="s">
        <v>4</v>
      </c>
      <c r="C76" s="261" t="s">
        <v>63</v>
      </c>
      <c r="D76" s="262"/>
      <c r="E76" s="257"/>
      <c r="F76" s="193"/>
      <c r="G76" s="215"/>
      <c r="H76" s="353"/>
      <c r="I76" s="173"/>
      <c r="J76" s="266"/>
      <c r="K76" s="162"/>
    </row>
    <row r="77" spans="1:11" ht="9" customHeight="1">
      <c r="A77" s="270"/>
      <c r="B77" s="231"/>
      <c r="C77" s="242"/>
      <c r="D77" s="243"/>
      <c r="E77" s="258"/>
      <c r="F77" s="194"/>
      <c r="G77" s="215"/>
      <c r="H77" s="354"/>
      <c r="I77" s="173"/>
      <c r="J77" s="267"/>
      <c r="K77" s="162"/>
    </row>
    <row r="78" spans="1:11" ht="15" customHeight="1">
      <c r="A78" s="270" t="s">
        <v>556</v>
      </c>
      <c r="B78" s="229" t="s">
        <v>27</v>
      </c>
      <c r="C78" s="308" t="s">
        <v>358</v>
      </c>
      <c r="D78" s="309"/>
      <c r="E78" s="268"/>
      <c r="F78" s="192">
        <f>IF(E78="NA","NA",_xlfn.IFERROR(E78/E80*100,0))</f>
        <v>0</v>
      </c>
      <c r="G78" s="215">
        <f>_xlfn.IFERROR((F78*H78/100),"NA")</f>
        <v>0</v>
      </c>
      <c r="H78" s="174">
        <f>IF(F78="NA","NA",4)</f>
        <v>4</v>
      </c>
      <c r="I78" s="173">
        <v>4</v>
      </c>
      <c r="J78" s="265" t="s">
        <v>362</v>
      </c>
      <c r="K78" s="162"/>
    </row>
    <row r="79" spans="1:11" ht="66" customHeight="1">
      <c r="A79" s="270"/>
      <c r="B79" s="230"/>
      <c r="C79" s="310"/>
      <c r="D79" s="311"/>
      <c r="E79" s="268"/>
      <c r="F79" s="193"/>
      <c r="G79" s="215"/>
      <c r="H79" s="353"/>
      <c r="I79" s="173"/>
      <c r="J79" s="266"/>
      <c r="K79" s="162"/>
    </row>
    <row r="80" spans="1:11" ht="15">
      <c r="A80" s="270"/>
      <c r="B80" s="231" t="s">
        <v>4</v>
      </c>
      <c r="C80" s="261" t="s">
        <v>63</v>
      </c>
      <c r="D80" s="262"/>
      <c r="E80" s="257"/>
      <c r="F80" s="193"/>
      <c r="G80" s="215"/>
      <c r="H80" s="353"/>
      <c r="I80" s="173"/>
      <c r="J80" s="266"/>
      <c r="K80" s="162"/>
    </row>
    <row r="81" spans="1:11" ht="32.25" customHeight="1">
      <c r="A81" s="270"/>
      <c r="B81" s="231"/>
      <c r="C81" s="242"/>
      <c r="D81" s="243"/>
      <c r="E81" s="258"/>
      <c r="F81" s="194"/>
      <c r="G81" s="215"/>
      <c r="H81" s="354"/>
      <c r="I81" s="173"/>
      <c r="J81" s="267"/>
      <c r="K81" s="162"/>
    </row>
    <row r="82" spans="1:11" ht="15">
      <c r="A82" s="270" t="s">
        <v>557</v>
      </c>
      <c r="B82" s="229" t="s">
        <v>27</v>
      </c>
      <c r="C82" s="308" t="s">
        <v>562</v>
      </c>
      <c r="D82" s="309"/>
      <c r="E82" s="268"/>
      <c r="F82" s="192">
        <f>IF(E82="NA","NA",_xlfn.IFERROR(E82/E84*100,0))</f>
        <v>0</v>
      </c>
      <c r="G82" s="215">
        <f>_xlfn.IFERROR((F82*H82/100),"NA")</f>
        <v>0</v>
      </c>
      <c r="H82" s="174">
        <f>IF(F82="NA","NA",4)</f>
        <v>4</v>
      </c>
      <c r="I82" s="173">
        <v>4</v>
      </c>
      <c r="J82" s="373" t="s">
        <v>360</v>
      </c>
      <c r="K82" s="162"/>
    </row>
    <row r="83" spans="1:11" ht="15">
      <c r="A83" s="270"/>
      <c r="B83" s="230"/>
      <c r="C83" s="310"/>
      <c r="D83" s="311"/>
      <c r="E83" s="268"/>
      <c r="F83" s="193"/>
      <c r="G83" s="215"/>
      <c r="H83" s="353"/>
      <c r="I83" s="173"/>
      <c r="J83" s="373"/>
      <c r="K83" s="162"/>
    </row>
    <row r="84" spans="1:11" ht="15">
      <c r="A84" s="270"/>
      <c r="B84" s="231" t="s">
        <v>4</v>
      </c>
      <c r="C84" s="330" t="s">
        <v>359</v>
      </c>
      <c r="D84" s="262"/>
      <c r="E84" s="257"/>
      <c r="F84" s="193"/>
      <c r="G84" s="215"/>
      <c r="H84" s="353"/>
      <c r="I84" s="173"/>
      <c r="J84" s="373"/>
      <c r="K84" s="162"/>
    </row>
    <row r="85" spans="1:11" ht="38.25" customHeight="1">
      <c r="A85" s="270"/>
      <c r="B85" s="231"/>
      <c r="C85" s="242"/>
      <c r="D85" s="243"/>
      <c r="E85" s="258"/>
      <c r="F85" s="194"/>
      <c r="G85" s="215"/>
      <c r="H85" s="354"/>
      <c r="I85" s="173"/>
      <c r="J85" s="373"/>
      <c r="K85" s="162"/>
    </row>
    <row r="86" spans="1:11" ht="33.75" customHeight="1">
      <c r="A86" s="251" t="s">
        <v>558</v>
      </c>
      <c r="B86" s="362" t="s">
        <v>27</v>
      </c>
      <c r="C86" s="238" t="s">
        <v>420</v>
      </c>
      <c r="D86" s="239"/>
      <c r="E86" s="268"/>
      <c r="F86" s="192">
        <f>IF(E86="NA","NA",_xlfn.IFERROR(E86/E88*100,0))</f>
        <v>0</v>
      </c>
      <c r="G86" s="215">
        <f>_xlfn.IFERROR((F86*H86/100),"NA")</f>
        <v>0</v>
      </c>
      <c r="H86" s="174">
        <f>IF(F86="NA","NA",4)</f>
        <v>4</v>
      </c>
      <c r="I86" s="174">
        <v>4</v>
      </c>
      <c r="J86" s="265" t="s">
        <v>419</v>
      </c>
      <c r="K86" s="162"/>
    </row>
    <row r="87" spans="1:11" ht="33.75" customHeight="1">
      <c r="A87" s="252"/>
      <c r="B87" s="229"/>
      <c r="C87" s="306"/>
      <c r="D87" s="307"/>
      <c r="E87" s="268"/>
      <c r="F87" s="193"/>
      <c r="G87" s="215"/>
      <c r="H87" s="353"/>
      <c r="I87" s="353"/>
      <c r="J87" s="266"/>
      <c r="K87" s="162"/>
    </row>
    <row r="88" spans="1:11" ht="33.75" customHeight="1">
      <c r="A88" s="252"/>
      <c r="B88" s="363" t="s">
        <v>4</v>
      </c>
      <c r="C88" s="261" t="s">
        <v>392</v>
      </c>
      <c r="D88" s="262"/>
      <c r="E88" s="257"/>
      <c r="F88" s="193"/>
      <c r="G88" s="215"/>
      <c r="H88" s="353"/>
      <c r="I88" s="353"/>
      <c r="J88" s="266"/>
      <c r="K88" s="162"/>
    </row>
    <row r="89" spans="1:11" ht="33.75" customHeight="1" thickBot="1">
      <c r="A89" s="252"/>
      <c r="B89" s="364"/>
      <c r="C89" s="368"/>
      <c r="D89" s="369"/>
      <c r="E89" s="258"/>
      <c r="F89" s="194"/>
      <c r="G89" s="215"/>
      <c r="H89" s="354"/>
      <c r="I89" s="354"/>
      <c r="J89" s="267"/>
      <c r="K89" s="162"/>
    </row>
    <row r="90" spans="1:11" ht="30.75" customHeight="1">
      <c r="A90" s="252"/>
      <c r="B90" s="229" t="s">
        <v>27</v>
      </c>
      <c r="C90" s="238" t="s">
        <v>421</v>
      </c>
      <c r="D90" s="239"/>
      <c r="E90" s="268"/>
      <c r="F90" s="192">
        <f>IF(E90="NA","NA",_xlfn.IFERROR(E90/E92*100,0))</f>
        <v>0</v>
      </c>
      <c r="G90" s="215">
        <f>_xlfn.IFERROR((F90*H90/100),"NA")</f>
        <v>0</v>
      </c>
      <c r="H90" s="174">
        <v>5</v>
      </c>
      <c r="I90" s="173">
        <v>5</v>
      </c>
      <c r="J90" s="265" t="s">
        <v>418</v>
      </c>
      <c r="K90" s="162"/>
    </row>
    <row r="91" spans="1:11" ht="30.75" customHeight="1">
      <c r="A91" s="252"/>
      <c r="B91" s="230"/>
      <c r="C91" s="306"/>
      <c r="D91" s="307"/>
      <c r="E91" s="268"/>
      <c r="F91" s="193"/>
      <c r="G91" s="215"/>
      <c r="H91" s="353"/>
      <c r="I91" s="173"/>
      <c r="J91" s="266"/>
      <c r="K91" s="162"/>
    </row>
    <row r="92" spans="1:11" ht="15" customHeight="1">
      <c r="A92" s="252"/>
      <c r="B92" s="231" t="s">
        <v>4</v>
      </c>
      <c r="C92" s="261" t="s">
        <v>67</v>
      </c>
      <c r="D92" s="262"/>
      <c r="E92" s="257"/>
      <c r="F92" s="193"/>
      <c r="G92" s="215"/>
      <c r="H92" s="353"/>
      <c r="I92" s="173"/>
      <c r="J92" s="266"/>
      <c r="K92" s="162"/>
    </row>
    <row r="93" spans="1:11" ht="41.25" customHeight="1">
      <c r="A93" s="253"/>
      <c r="B93" s="231"/>
      <c r="C93" s="242"/>
      <c r="D93" s="243"/>
      <c r="E93" s="258"/>
      <c r="F93" s="194"/>
      <c r="G93" s="215"/>
      <c r="H93" s="354"/>
      <c r="I93" s="173"/>
      <c r="J93" s="267"/>
      <c r="K93" s="162"/>
    </row>
    <row r="94" spans="1:11" ht="18.75" customHeight="1">
      <c r="A94" s="232" t="s">
        <v>559</v>
      </c>
      <c r="B94" s="229" t="s">
        <v>27</v>
      </c>
      <c r="C94" s="238" t="s">
        <v>361</v>
      </c>
      <c r="D94" s="239"/>
      <c r="E94" s="268"/>
      <c r="F94" s="192">
        <f>IF(E94="NA","NA",_xlfn.IFERROR(E94/E96*100,0))</f>
        <v>0</v>
      </c>
      <c r="G94" s="215">
        <f>_xlfn.IFERROR((F94*H94/100),"NA")</f>
        <v>0</v>
      </c>
      <c r="H94" s="174">
        <v>5</v>
      </c>
      <c r="I94" s="173">
        <v>5</v>
      </c>
      <c r="J94" s="265" t="s">
        <v>362</v>
      </c>
      <c r="K94" s="162"/>
    </row>
    <row r="95" spans="1:11" ht="15">
      <c r="A95" s="233"/>
      <c r="B95" s="230"/>
      <c r="C95" s="240"/>
      <c r="D95" s="241"/>
      <c r="E95" s="268"/>
      <c r="F95" s="193"/>
      <c r="G95" s="215"/>
      <c r="H95" s="353"/>
      <c r="I95" s="173"/>
      <c r="J95" s="266"/>
      <c r="K95" s="162"/>
    </row>
    <row r="96" spans="1:11" ht="15" customHeight="1">
      <c r="A96" s="233"/>
      <c r="B96" s="231" t="s">
        <v>4</v>
      </c>
      <c r="C96" s="261" t="s">
        <v>63</v>
      </c>
      <c r="D96" s="262"/>
      <c r="E96" s="257"/>
      <c r="F96" s="193"/>
      <c r="G96" s="215"/>
      <c r="H96" s="353"/>
      <c r="I96" s="173"/>
      <c r="J96" s="266"/>
      <c r="K96" s="162"/>
    </row>
    <row r="97" spans="1:11" ht="41.25" customHeight="1">
      <c r="A97" s="234"/>
      <c r="B97" s="231"/>
      <c r="C97" s="242"/>
      <c r="D97" s="243"/>
      <c r="E97" s="258"/>
      <c r="F97" s="194"/>
      <c r="G97" s="215"/>
      <c r="H97" s="354"/>
      <c r="I97" s="173"/>
      <c r="J97" s="267"/>
      <c r="K97" s="162"/>
    </row>
    <row r="98" spans="1:11" ht="35.25" customHeight="1">
      <c r="A98" s="232" t="s">
        <v>560</v>
      </c>
      <c r="B98" s="229" t="s">
        <v>27</v>
      </c>
      <c r="C98" s="308" t="s">
        <v>363</v>
      </c>
      <c r="D98" s="309"/>
      <c r="E98" s="268"/>
      <c r="F98" s="192">
        <f>IF(E98="NA","NA",_xlfn.IFERROR(E98/E100*100,0))</f>
        <v>0</v>
      </c>
      <c r="G98" s="215">
        <f>_xlfn.IFERROR((F98*H98/100),"NA")</f>
        <v>0</v>
      </c>
      <c r="H98" s="174">
        <v>5</v>
      </c>
      <c r="I98" s="173">
        <v>5</v>
      </c>
      <c r="J98" s="265" t="s">
        <v>365</v>
      </c>
      <c r="K98" s="162"/>
    </row>
    <row r="99" spans="1:11" ht="15">
      <c r="A99" s="233"/>
      <c r="B99" s="230"/>
      <c r="C99" s="310"/>
      <c r="D99" s="311"/>
      <c r="E99" s="268"/>
      <c r="F99" s="193"/>
      <c r="G99" s="215"/>
      <c r="H99" s="353"/>
      <c r="I99" s="173"/>
      <c r="J99" s="266"/>
      <c r="K99" s="162"/>
    </row>
    <row r="100" spans="1:11" ht="15" customHeight="1">
      <c r="A100" s="233"/>
      <c r="B100" s="231" t="s">
        <v>4</v>
      </c>
      <c r="C100" s="261" t="s">
        <v>364</v>
      </c>
      <c r="D100" s="262"/>
      <c r="E100" s="257"/>
      <c r="F100" s="193"/>
      <c r="G100" s="215"/>
      <c r="H100" s="353"/>
      <c r="I100" s="173"/>
      <c r="J100" s="266"/>
      <c r="K100" s="162"/>
    </row>
    <row r="101" spans="1:11" ht="47.25" customHeight="1">
      <c r="A101" s="234"/>
      <c r="B101" s="231"/>
      <c r="C101" s="242"/>
      <c r="D101" s="243"/>
      <c r="E101" s="258"/>
      <c r="F101" s="194"/>
      <c r="G101" s="215"/>
      <c r="H101" s="354"/>
      <c r="I101" s="173"/>
      <c r="J101" s="267"/>
      <c r="K101" s="162"/>
    </row>
    <row r="102" spans="1:11" ht="15" customHeight="1">
      <c r="A102" s="270" t="s">
        <v>561</v>
      </c>
      <c r="B102" s="229" t="s">
        <v>27</v>
      </c>
      <c r="C102" s="238" t="s">
        <v>6</v>
      </c>
      <c r="D102" s="239"/>
      <c r="E102" s="203" t="s">
        <v>9</v>
      </c>
      <c r="F102" s="203" t="s">
        <v>9</v>
      </c>
      <c r="G102" s="247"/>
      <c r="H102" s="141">
        <v>5</v>
      </c>
      <c r="I102" s="174">
        <v>5</v>
      </c>
      <c r="J102" s="265" t="s">
        <v>367</v>
      </c>
      <c r="K102" s="162"/>
    </row>
    <row r="103" spans="1:11" ht="15">
      <c r="A103" s="270"/>
      <c r="B103" s="230"/>
      <c r="C103" s="240"/>
      <c r="D103" s="241"/>
      <c r="E103" s="244"/>
      <c r="F103" s="244"/>
      <c r="G103" s="351"/>
      <c r="H103" s="174"/>
      <c r="I103" s="353"/>
      <c r="J103" s="266"/>
      <c r="K103" s="162"/>
    </row>
    <row r="104" spans="1:11" ht="15" customHeight="1">
      <c r="A104" s="270"/>
      <c r="B104" s="231" t="s">
        <v>4</v>
      </c>
      <c r="C104" s="240"/>
      <c r="D104" s="241"/>
      <c r="E104" s="244"/>
      <c r="F104" s="244"/>
      <c r="G104" s="351"/>
      <c r="H104" s="174"/>
      <c r="I104" s="353"/>
      <c r="J104" s="266"/>
      <c r="K104" s="162"/>
    </row>
    <row r="105" spans="1:11" ht="32.25" customHeight="1">
      <c r="A105" s="270"/>
      <c r="B105" s="231"/>
      <c r="C105" s="242"/>
      <c r="D105" s="243"/>
      <c r="E105" s="245"/>
      <c r="F105" s="245"/>
      <c r="G105" s="352"/>
      <c r="H105" s="142"/>
      <c r="I105" s="354"/>
      <c r="J105" s="267"/>
      <c r="K105" s="162"/>
    </row>
    <row r="106" spans="1:10" ht="18.75" hidden="1">
      <c r="A106" s="263" t="s">
        <v>607</v>
      </c>
      <c r="B106" s="263"/>
      <c r="C106" s="263"/>
      <c r="D106" s="263"/>
      <c r="E106" s="263"/>
      <c r="F106" s="263"/>
      <c r="G106" s="14">
        <f>SUM(G10:G105)</f>
        <v>0</v>
      </c>
      <c r="H106" s="5">
        <f>SUM(H10:H105)</f>
        <v>100</v>
      </c>
      <c r="I106" s="14">
        <f>SUM(I10:I105)</f>
        <v>100</v>
      </c>
      <c r="J106" s="23"/>
    </row>
    <row r="107" spans="1:10" ht="18.75">
      <c r="A107" s="374" t="s">
        <v>366</v>
      </c>
      <c r="B107" s="375"/>
      <c r="C107" s="375"/>
      <c r="D107" s="375"/>
      <c r="E107" s="375"/>
      <c r="F107" s="376"/>
      <c r="G107" s="9">
        <f>+D110*E112/E111</f>
        <v>0</v>
      </c>
      <c r="H107" s="5">
        <f>SUM(H10:H105)</f>
        <v>100</v>
      </c>
      <c r="I107" s="14">
        <f>I106</f>
        <v>100</v>
      </c>
      <c r="J107" s="23"/>
    </row>
    <row r="108" spans="1:10" ht="15">
      <c r="A108" s="61"/>
      <c r="B108" s="55"/>
      <c r="C108" s="55"/>
      <c r="D108" s="55"/>
      <c r="E108" s="55"/>
      <c r="F108" s="55"/>
      <c r="G108" s="55"/>
      <c r="H108" s="55"/>
      <c r="I108" s="55"/>
      <c r="J108" s="24"/>
    </row>
    <row r="109" ht="15" hidden="1">
      <c r="A109" s="61"/>
    </row>
    <row r="110" spans="1:5" ht="18.75" hidden="1">
      <c r="A110" s="62"/>
      <c r="C110" s="8" t="s">
        <v>59</v>
      </c>
      <c r="D110" s="8">
        <v>100</v>
      </c>
      <c r="E110" s="2"/>
    </row>
    <row r="111" spans="1:5" ht="18.75" hidden="1">
      <c r="A111" s="62"/>
      <c r="C111" s="21" t="s">
        <v>60</v>
      </c>
      <c r="D111" s="20">
        <f>H107</f>
        <v>100</v>
      </c>
      <c r="E111" s="16">
        <v>100</v>
      </c>
    </row>
    <row r="112" spans="1:5" ht="15.75" hidden="1">
      <c r="A112" s="24"/>
      <c r="C112" s="21" t="s">
        <v>28</v>
      </c>
      <c r="D112" s="20">
        <f>G106</f>
        <v>0</v>
      </c>
      <c r="E112" s="17">
        <f>D112*E111/D111</f>
        <v>0</v>
      </c>
    </row>
    <row r="113" spans="3:5" ht="15.75" hidden="1">
      <c r="C113" s="21" t="s">
        <v>29</v>
      </c>
      <c r="D113" s="12">
        <f>D110*E112/E111</f>
        <v>0</v>
      </c>
      <c r="E113" s="3"/>
    </row>
    <row r="114" ht="15" hidden="1"/>
    <row r="116" ht="15.75" thickBot="1"/>
    <row r="117" spans="1:6" ht="15">
      <c r="A117" s="131" t="s">
        <v>739</v>
      </c>
      <c r="B117" s="134" t="s">
        <v>737</v>
      </c>
      <c r="C117" s="121"/>
      <c r="D117" s="129" t="s">
        <v>740</v>
      </c>
      <c r="E117" s="122"/>
      <c r="F117" s="123"/>
    </row>
    <row r="118" spans="1:6" ht="15">
      <c r="A118" s="132"/>
      <c r="B118" s="135"/>
      <c r="C118" s="118"/>
      <c r="D118" s="24" t="s">
        <v>736</v>
      </c>
      <c r="E118" s="124"/>
      <c r="F118" s="125"/>
    </row>
    <row r="119" spans="1:6" ht="15.75" thickBot="1">
      <c r="A119" s="133"/>
      <c r="B119" s="136"/>
      <c r="C119" s="127"/>
      <c r="D119" s="130" t="s">
        <v>736</v>
      </c>
      <c r="E119" s="126"/>
      <c r="F119" s="128"/>
    </row>
  </sheetData>
  <sheetProtection password="CC5A" sheet="1" objects="1" scenarios="1"/>
  <mergeCells count="318">
    <mergeCell ref="A117:A119"/>
    <mergeCell ref="B117:B119"/>
    <mergeCell ref="B78:B79"/>
    <mergeCell ref="C78:D79"/>
    <mergeCell ref="E78:E79"/>
    <mergeCell ref="F78:F81"/>
    <mergeCell ref="G78:G81"/>
    <mergeCell ref="I78:I81"/>
    <mergeCell ref="G94:G97"/>
    <mergeCell ref="E84:E85"/>
    <mergeCell ref="E94:E95"/>
    <mergeCell ref="F94:F97"/>
    <mergeCell ref="A107:F107"/>
    <mergeCell ref="C102:D105"/>
    <mergeCell ref="E102:E105"/>
    <mergeCell ref="B102:B103"/>
    <mergeCell ref="F102:F105"/>
    <mergeCell ref="G102:G105"/>
    <mergeCell ref="I102:I105"/>
    <mergeCell ref="B104:B105"/>
    <mergeCell ref="H102:H105"/>
    <mergeCell ref="A106:F106"/>
    <mergeCell ref="A102:A105"/>
    <mergeCell ref="A94:A97"/>
    <mergeCell ref="B52:B53"/>
    <mergeCell ref="B80:B81"/>
    <mergeCell ref="H78:H81"/>
    <mergeCell ref="E74:E75"/>
    <mergeCell ref="F74:F77"/>
    <mergeCell ref="G74:G77"/>
    <mergeCell ref="B76:B77"/>
    <mergeCell ref="C76:D77"/>
    <mergeCell ref="E76:E77"/>
    <mergeCell ref="C80:D81"/>
    <mergeCell ref="E80:E81"/>
    <mergeCell ref="B58:B59"/>
    <mergeCell ref="C58:D61"/>
    <mergeCell ref="B56:B57"/>
    <mergeCell ref="F62:F65"/>
    <mergeCell ref="F66:F69"/>
    <mergeCell ref="B62:B63"/>
    <mergeCell ref="C62:D63"/>
    <mergeCell ref="E62:E63"/>
    <mergeCell ref="B64:B65"/>
    <mergeCell ref="C66:D67"/>
    <mergeCell ref="E66:E67"/>
    <mergeCell ref="B72:B73"/>
    <mergeCell ref="C72:D73"/>
    <mergeCell ref="J82:J85"/>
    <mergeCell ref="G70:G73"/>
    <mergeCell ref="H58:H61"/>
    <mergeCell ref="G62:G65"/>
    <mergeCell ref="I94:I97"/>
    <mergeCell ref="H94:H97"/>
    <mergeCell ref="J70:J73"/>
    <mergeCell ref="G14:G17"/>
    <mergeCell ref="H14:H17"/>
    <mergeCell ref="I50:I53"/>
    <mergeCell ref="I22:I25"/>
    <mergeCell ref="I46:I49"/>
    <mergeCell ref="I70:I73"/>
    <mergeCell ref="I42:I45"/>
    <mergeCell ref="H74:H77"/>
    <mergeCell ref="I74:I77"/>
    <mergeCell ref="G82:G85"/>
    <mergeCell ref="H82:H85"/>
    <mergeCell ref="I82:I85"/>
    <mergeCell ref="G50:G53"/>
    <mergeCell ref="J10:J13"/>
    <mergeCell ref="J34:J37"/>
    <mergeCell ref="J38:J41"/>
    <mergeCell ref="J42:J45"/>
    <mergeCell ref="J18:J21"/>
    <mergeCell ref="J22:J25"/>
    <mergeCell ref="J46:J49"/>
    <mergeCell ref="J50:J53"/>
    <mergeCell ref="J78:J81"/>
    <mergeCell ref="J30:J33"/>
    <mergeCell ref="J58:J61"/>
    <mergeCell ref="J14:J17"/>
    <mergeCell ref="J26:J29"/>
    <mergeCell ref="J54:J57"/>
    <mergeCell ref="J62:J65"/>
    <mergeCell ref="J66:J69"/>
    <mergeCell ref="J74:J77"/>
    <mergeCell ref="E14:E15"/>
    <mergeCell ref="F14:F17"/>
    <mergeCell ref="E52:E53"/>
    <mergeCell ref="I14:I17"/>
    <mergeCell ref="E64:E65"/>
    <mergeCell ref="H42:H45"/>
    <mergeCell ref="H46:H49"/>
    <mergeCell ref="H50:H53"/>
    <mergeCell ref="H70:H73"/>
    <mergeCell ref="I30:I33"/>
    <mergeCell ref="I18:I21"/>
    <mergeCell ref="G66:G69"/>
    <mergeCell ref="G34:G37"/>
    <mergeCell ref="I34:I37"/>
    <mergeCell ref="I58:I61"/>
    <mergeCell ref="H62:H65"/>
    <mergeCell ref="I62:I65"/>
    <mergeCell ref="H66:H69"/>
    <mergeCell ref="I66:I69"/>
    <mergeCell ref="H54:H57"/>
    <mergeCell ref="I54:I57"/>
    <mergeCell ref="E58:E61"/>
    <mergeCell ref="F58:F61"/>
    <mergeCell ref="G58:G61"/>
    <mergeCell ref="A62:A65"/>
    <mergeCell ref="C64:D65"/>
    <mergeCell ref="B42:B43"/>
    <mergeCell ref="C42:D43"/>
    <mergeCell ref="E42:E43"/>
    <mergeCell ref="G42:G45"/>
    <mergeCell ref="B38:B39"/>
    <mergeCell ref="C38:D39"/>
    <mergeCell ref="E38:E39"/>
    <mergeCell ref="F38:F41"/>
    <mergeCell ref="G38:G41"/>
    <mergeCell ref="A54:A57"/>
    <mergeCell ref="B54:B55"/>
    <mergeCell ref="A46:A49"/>
    <mergeCell ref="B50:B51"/>
    <mergeCell ref="C50:D51"/>
    <mergeCell ref="B60:B61"/>
    <mergeCell ref="G54:G57"/>
    <mergeCell ref="G46:G49"/>
    <mergeCell ref="B48:B49"/>
    <mergeCell ref="C48:D49"/>
    <mergeCell ref="E48:E49"/>
    <mergeCell ref="E50:E51"/>
    <mergeCell ref="F50:F53"/>
    <mergeCell ref="E72:E73"/>
    <mergeCell ref="A74:A77"/>
    <mergeCell ref="B74:B75"/>
    <mergeCell ref="C74:D75"/>
    <mergeCell ref="A66:A69"/>
    <mergeCell ref="B66:B67"/>
    <mergeCell ref="B70:B71"/>
    <mergeCell ref="C70:D71"/>
    <mergeCell ref="E70:E71"/>
    <mergeCell ref="C68:D69"/>
    <mergeCell ref="E68:E69"/>
    <mergeCell ref="F70:F73"/>
    <mergeCell ref="A70:A73"/>
    <mergeCell ref="G10:G13"/>
    <mergeCell ref="H18:H21"/>
    <mergeCell ref="H22:H25"/>
    <mergeCell ref="A78:A81"/>
    <mergeCell ref="A50:A53"/>
    <mergeCell ref="F42:F45"/>
    <mergeCell ref="B44:B45"/>
    <mergeCell ref="C44:D45"/>
    <mergeCell ref="E44:E45"/>
    <mergeCell ref="C54:D55"/>
    <mergeCell ref="E54:E55"/>
    <mergeCell ref="F54:F57"/>
    <mergeCell ref="C56:D57"/>
    <mergeCell ref="E56:E57"/>
    <mergeCell ref="B46:B47"/>
    <mergeCell ref="C46:D47"/>
    <mergeCell ref="E46:E47"/>
    <mergeCell ref="F46:F49"/>
    <mergeCell ref="A42:A45"/>
    <mergeCell ref="C52:D53"/>
    <mergeCell ref="A58:A61"/>
    <mergeCell ref="B68:B69"/>
    <mergeCell ref="C30:D31"/>
    <mergeCell ref="E30:E31"/>
    <mergeCell ref="F30:F33"/>
    <mergeCell ref="G30:G33"/>
    <mergeCell ref="H30:H33"/>
    <mergeCell ref="B18:B19"/>
    <mergeCell ref="C18:D19"/>
    <mergeCell ref="E18:E19"/>
    <mergeCell ref="F18:F21"/>
    <mergeCell ref="G18:G21"/>
    <mergeCell ref="C24:D25"/>
    <mergeCell ref="E24:E25"/>
    <mergeCell ref="G22:G25"/>
    <mergeCell ref="B24:B25"/>
    <mergeCell ref="I10:I13"/>
    <mergeCell ref="B40:B41"/>
    <mergeCell ref="C40:D41"/>
    <mergeCell ref="E40:E41"/>
    <mergeCell ref="H38:H41"/>
    <mergeCell ref="B36:B37"/>
    <mergeCell ref="C36:D37"/>
    <mergeCell ref="E36:E37"/>
    <mergeCell ref="H34:H37"/>
    <mergeCell ref="B26:B27"/>
    <mergeCell ref="C26:D27"/>
    <mergeCell ref="E26:E27"/>
    <mergeCell ref="F26:F29"/>
    <mergeCell ref="G26:G29"/>
    <mergeCell ref="H26:H29"/>
    <mergeCell ref="I26:I29"/>
    <mergeCell ref="B28:B29"/>
    <mergeCell ref="C28:D29"/>
    <mergeCell ref="E28:E29"/>
    <mergeCell ref="H10:H13"/>
    <mergeCell ref="B12:B13"/>
    <mergeCell ref="C10:D13"/>
    <mergeCell ref="E10:E13"/>
    <mergeCell ref="B30:B31"/>
    <mergeCell ref="A38:A41"/>
    <mergeCell ref="A10:A13"/>
    <mergeCell ref="B10:B11"/>
    <mergeCell ref="F10:F13"/>
    <mergeCell ref="A30:A33"/>
    <mergeCell ref="A18:A21"/>
    <mergeCell ref="B20:B21"/>
    <mergeCell ref="C20:D21"/>
    <mergeCell ref="E20:E21"/>
    <mergeCell ref="A22:A25"/>
    <mergeCell ref="B22:B23"/>
    <mergeCell ref="C22:D23"/>
    <mergeCell ref="E22:E23"/>
    <mergeCell ref="F22:F25"/>
    <mergeCell ref="B32:B33"/>
    <mergeCell ref="C32:D33"/>
    <mergeCell ref="E32:E33"/>
    <mergeCell ref="A14:A17"/>
    <mergeCell ref="B14:B15"/>
    <mergeCell ref="C14:D15"/>
    <mergeCell ref="B16:B17"/>
    <mergeCell ref="C16:D17"/>
    <mergeCell ref="E16:E17"/>
    <mergeCell ref="A26:A29"/>
    <mergeCell ref="K102:K105"/>
    <mergeCell ref="K94:K97"/>
    <mergeCell ref="K10:K13"/>
    <mergeCell ref="K34:K37"/>
    <mergeCell ref="K38:K41"/>
    <mergeCell ref="K42:K45"/>
    <mergeCell ref="K18:K21"/>
    <mergeCell ref="K22:K25"/>
    <mergeCell ref="K46:K49"/>
    <mergeCell ref="K30:K33"/>
    <mergeCell ref="K54:K57"/>
    <mergeCell ref="K62:K65"/>
    <mergeCell ref="K66:K69"/>
    <mergeCell ref="K74:K77"/>
    <mergeCell ref="K82:K85"/>
    <mergeCell ref="K98:K101"/>
    <mergeCell ref="K90:K93"/>
    <mergeCell ref="K14:K17"/>
    <mergeCell ref="K58:K61"/>
    <mergeCell ref="K26:K29"/>
    <mergeCell ref="K86:K89"/>
    <mergeCell ref="K50:K53"/>
    <mergeCell ref="K78:K81"/>
    <mergeCell ref="K70:K73"/>
    <mergeCell ref="B9:D9"/>
    <mergeCell ref="A1:K2"/>
    <mergeCell ref="A3:K4"/>
    <mergeCell ref="A5:K6"/>
    <mergeCell ref="B7:F7"/>
    <mergeCell ref="G7:J7"/>
    <mergeCell ref="B8:C8"/>
    <mergeCell ref="E8:F8"/>
    <mergeCell ref="G8:J8"/>
    <mergeCell ref="A82:A85"/>
    <mergeCell ref="B82:B83"/>
    <mergeCell ref="C82:D83"/>
    <mergeCell ref="E82:E83"/>
    <mergeCell ref="F82:F85"/>
    <mergeCell ref="B96:B97"/>
    <mergeCell ref="C96:D97"/>
    <mergeCell ref="E96:E97"/>
    <mergeCell ref="B84:B85"/>
    <mergeCell ref="C84:D85"/>
    <mergeCell ref="A86:A93"/>
    <mergeCell ref="F98:F101"/>
    <mergeCell ref="G98:G101"/>
    <mergeCell ref="H98:H101"/>
    <mergeCell ref="J102:J105"/>
    <mergeCell ref="J86:J89"/>
    <mergeCell ref="J90:J93"/>
    <mergeCell ref="H86:H89"/>
    <mergeCell ref="B86:B87"/>
    <mergeCell ref="C86:D87"/>
    <mergeCell ref="E86:E87"/>
    <mergeCell ref="J98:J101"/>
    <mergeCell ref="B100:B101"/>
    <mergeCell ref="C100:D101"/>
    <mergeCell ref="E100:E101"/>
    <mergeCell ref="J94:J97"/>
    <mergeCell ref="C92:D93"/>
    <mergeCell ref="E92:E93"/>
    <mergeCell ref="B98:B99"/>
    <mergeCell ref="C98:D99"/>
    <mergeCell ref="E98:E99"/>
    <mergeCell ref="A34:A37"/>
    <mergeCell ref="B34:B35"/>
    <mergeCell ref="C34:D35"/>
    <mergeCell ref="E34:E35"/>
    <mergeCell ref="F34:F37"/>
    <mergeCell ref="I38:I41"/>
    <mergeCell ref="A98:A101"/>
    <mergeCell ref="I98:I101"/>
    <mergeCell ref="F86:F89"/>
    <mergeCell ref="G86:G89"/>
    <mergeCell ref="I86:I89"/>
    <mergeCell ref="B88:B89"/>
    <mergeCell ref="C88:D89"/>
    <mergeCell ref="E88:E89"/>
    <mergeCell ref="B94:B95"/>
    <mergeCell ref="C94:D95"/>
    <mergeCell ref="B90:B91"/>
    <mergeCell ref="C90:D91"/>
    <mergeCell ref="E90:E91"/>
    <mergeCell ref="F90:F93"/>
    <mergeCell ref="G90:G93"/>
    <mergeCell ref="H90:H93"/>
    <mergeCell ref="I90:I93"/>
    <mergeCell ref="B92:B9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K68"/>
  <sheetViews>
    <sheetView zoomScale="85" zoomScaleNormal="85" zoomScalePageLayoutView="0" workbookViewId="0" topLeftCell="A1">
      <selection activeCell="C14" sqref="C14:D17"/>
    </sheetView>
  </sheetViews>
  <sheetFormatPr defaultColWidth="11.421875" defaultRowHeight="15"/>
  <cols>
    <col min="1" max="1" width="61.7109375" style="0" customWidth="1"/>
    <col min="2" max="2" width="13.7109375" style="0" customWidth="1"/>
    <col min="3" max="3" width="24.8515625" style="0" customWidth="1"/>
    <col min="4" max="4" width="12.57421875" style="0" customWidth="1"/>
    <col min="6" max="6" width="13.00390625" style="0" customWidth="1"/>
    <col min="7" max="7" width="15.57421875" style="0" customWidth="1"/>
    <col min="8" max="8" width="11.140625" style="0" hidden="1" customWidth="1"/>
    <col min="9" max="10" width="15.7109375" style="0" customWidth="1"/>
    <col min="11" max="11" width="61.00390625" style="0" customWidth="1"/>
  </cols>
  <sheetData>
    <row r="1" spans="1:11" ht="15">
      <c r="A1" s="278" t="s">
        <v>101</v>
      </c>
      <c r="B1" s="279"/>
      <c r="C1" s="279"/>
      <c r="D1" s="279"/>
      <c r="E1" s="279"/>
      <c r="F1" s="279"/>
      <c r="G1" s="279"/>
      <c r="H1" s="279"/>
      <c r="I1" s="279"/>
      <c r="J1" s="279"/>
      <c r="K1" s="279"/>
    </row>
    <row r="2" spans="1:11" ht="15">
      <c r="A2" s="278"/>
      <c r="B2" s="279"/>
      <c r="C2" s="279"/>
      <c r="D2" s="279"/>
      <c r="E2" s="279"/>
      <c r="F2" s="279"/>
      <c r="G2" s="279"/>
      <c r="H2" s="279"/>
      <c r="I2" s="279"/>
      <c r="J2" s="279"/>
      <c r="K2" s="279"/>
    </row>
    <row r="3" spans="1:11" ht="12" customHeight="1">
      <c r="A3" s="278" t="s">
        <v>19</v>
      </c>
      <c r="B3" s="279"/>
      <c r="C3" s="279"/>
      <c r="D3" s="279"/>
      <c r="E3" s="279"/>
      <c r="F3" s="279"/>
      <c r="G3" s="279"/>
      <c r="H3" s="279"/>
      <c r="I3" s="279"/>
      <c r="J3" s="279"/>
      <c r="K3" s="279"/>
    </row>
    <row r="4" spans="1:11" ht="12" customHeight="1">
      <c r="A4" s="278"/>
      <c r="B4" s="279"/>
      <c r="C4" s="279"/>
      <c r="D4" s="279"/>
      <c r="E4" s="279"/>
      <c r="F4" s="279"/>
      <c r="G4" s="279"/>
      <c r="H4" s="279"/>
      <c r="I4" s="279"/>
      <c r="J4" s="279"/>
      <c r="K4" s="279"/>
    </row>
    <row r="5" spans="1:11" ht="12" customHeight="1">
      <c r="A5" s="271" t="s">
        <v>381</v>
      </c>
      <c r="B5" s="272"/>
      <c r="C5" s="272"/>
      <c r="D5" s="272"/>
      <c r="E5" s="272"/>
      <c r="F5" s="272"/>
      <c r="G5" s="272"/>
      <c r="H5" s="272"/>
      <c r="I5" s="272"/>
      <c r="J5" s="272"/>
      <c r="K5" s="272"/>
    </row>
    <row r="6" spans="1:11" ht="12" customHeight="1">
      <c r="A6" s="273"/>
      <c r="B6" s="274"/>
      <c r="C6" s="274"/>
      <c r="D6" s="274"/>
      <c r="E6" s="274"/>
      <c r="F6" s="274"/>
      <c r="G6" s="274"/>
      <c r="H6" s="274"/>
      <c r="I6" s="274"/>
      <c r="J6" s="274"/>
      <c r="K6" s="274"/>
    </row>
    <row r="7" spans="1:11" ht="24.75" customHeight="1">
      <c r="A7" s="45" t="s">
        <v>103</v>
      </c>
      <c r="B7" s="280">
        <f>'PASO 1'!B7:F7</f>
        <v>0</v>
      </c>
      <c r="C7" s="280"/>
      <c r="D7" s="280"/>
      <c r="E7" s="280"/>
      <c r="F7" s="280"/>
      <c r="G7" s="217" t="s">
        <v>104</v>
      </c>
      <c r="H7" s="217"/>
      <c r="I7" s="217"/>
      <c r="J7" s="217"/>
      <c r="K7" s="46">
        <f>'PASO 1'!K7</f>
        <v>0</v>
      </c>
    </row>
    <row r="8" spans="1:11" ht="38.25" customHeight="1">
      <c r="A8" s="47" t="s">
        <v>102</v>
      </c>
      <c r="B8" s="315">
        <f>'PASO 1'!B8:C8</f>
        <v>0</v>
      </c>
      <c r="C8" s="282"/>
      <c r="D8" s="63" t="s">
        <v>106</v>
      </c>
      <c r="E8" s="280">
        <f>'PASO 1'!E8:F8</f>
        <v>0</v>
      </c>
      <c r="F8" s="280"/>
      <c r="G8" s="217" t="s">
        <v>105</v>
      </c>
      <c r="H8" s="217"/>
      <c r="I8" s="217"/>
      <c r="J8" s="217"/>
      <c r="K8" s="46">
        <f>'PASO 1'!K8</f>
        <v>0</v>
      </c>
    </row>
    <row r="9" spans="1:11" ht="15">
      <c r="A9" s="331" t="s">
        <v>137</v>
      </c>
      <c r="B9" s="334"/>
      <c r="C9" s="355" t="s">
        <v>679</v>
      </c>
      <c r="D9" s="356"/>
      <c r="E9" s="356"/>
      <c r="F9" s="356"/>
      <c r="G9" s="356"/>
      <c r="H9" s="356"/>
      <c r="I9" s="356"/>
      <c r="J9" s="356"/>
      <c r="K9" s="357"/>
    </row>
    <row r="10" spans="1:11" ht="15">
      <c r="A10" s="332"/>
      <c r="B10" s="335"/>
      <c r="C10" s="355" t="s">
        <v>693</v>
      </c>
      <c r="D10" s="356"/>
      <c r="E10" s="356"/>
      <c r="F10" s="356"/>
      <c r="G10" s="356"/>
      <c r="H10" s="356"/>
      <c r="I10" s="356"/>
      <c r="J10" s="356"/>
      <c r="K10" s="357"/>
    </row>
    <row r="11" spans="1:11" ht="15.75" customHeight="1">
      <c r="A11" s="332"/>
      <c r="B11" s="335"/>
      <c r="C11" s="355" t="s">
        <v>694</v>
      </c>
      <c r="D11" s="356"/>
      <c r="E11" s="356"/>
      <c r="F11" s="356"/>
      <c r="G11" s="356"/>
      <c r="H11" s="356"/>
      <c r="I11" s="356"/>
      <c r="J11" s="356"/>
      <c r="K11" s="357"/>
    </row>
    <row r="12" spans="1:11" ht="15">
      <c r="A12" s="333"/>
      <c r="B12" s="336"/>
      <c r="C12" s="355" t="s">
        <v>680</v>
      </c>
      <c r="D12" s="356"/>
      <c r="E12" s="356"/>
      <c r="F12" s="356"/>
      <c r="G12" s="356"/>
      <c r="H12" s="356"/>
      <c r="I12" s="356"/>
      <c r="J12" s="356"/>
      <c r="K12" s="357"/>
    </row>
    <row r="13" spans="1:11" ht="45">
      <c r="A13" s="59" t="s">
        <v>1</v>
      </c>
      <c r="B13" s="286" t="s">
        <v>2</v>
      </c>
      <c r="C13" s="286"/>
      <c r="D13" s="286"/>
      <c r="E13" s="59" t="s">
        <v>7</v>
      </c>
      <c r="F13" s="59" t="s">
        <v>8</v>
      </c>
      <c r="G13" s="51" t="s">
        <v>11</v>
      </c>
      <c r="H13" s="51" t="s">
        <v>31</v>
      </c>
      <c r="I13" s="51" t="s">
        <v>10</v>
      </c>
      <c r="J13" s="51" t="s">
        <v>92</v>
      </c>
      <c r="K13" s="51" t="s">
        <v>87</v>
      </c>
    </row>
    <row r="14" spans="1:11" ht="15">
      <c r="A14" s="370" t="s">
        <v>396</v>
      </c>
      <c r="B14" s="229" t="s">
        <v>27</v>
      </c>
      <c r="C14" s="238" t="s">
        <v>6</v>
      </c>
      <c r="D14" s="239"/>
      <c r="E14" s="203" t="s">
        <v>9</v>
      </c>
      <c r="F14" s="203" t="s">
        <v>9</v>
      </c>
      <c r="G14" s="247"/>
      <c r="H14" s="141">
        <f>IF(G14="NA","NA",10)</f>
        <v>10</v>
      </c>
      <c r="I14" s="174">
        <v>10</v>
      </c>
      <c r="J14" s="265" t="s">
        <v>270</v>
      </c>
      <c r="K14" s="162"/>
    </row>
    <row r="15" spans="1:11" ht="26.25" customHeight="1">
      <c r="A15" s="371"/>
      <c r="B15" s="230"/>
      <c r="C15" s="240"/>
      <c r="D15" s="241"/>
      <c r="E15" s="244"/>
      <c r="F15" s="244"/>
      <c r="G15" s="351"/>
      <c r="H15" s="174"/>
      <c r="I15" s="353"/>
      <c r="J15" s="266"/>
      <c r="K15" s="162"/>
    </row>
    <row r="16" spans="1:11" ht="27" customHeight="1">
      <c r="A16" s="371"/>
      <c r="B16" s="231" t="s">
        <v>4</v>
      </c>
      <c r="C16" s="240"/>
      <c r="D16" s="241"/>
      <c r="E16" s="244"/>
      <c r="F16" s="244"/>
      <c r="G16" s="351"/>
      <c r="H16" s="174"/>
      <c r="I16" s="353"/>
      <c r="J16" s="266"/>
      <c r="K16" s="162"/>
    </row>
    <row r="17" spans="1:11" ht="27.75" customHeight="1">
      <c r="A17" s="372"/>
      <c r="B17" s="231"/>
      <c r="C17" s="242"/>
      <c r="D17" s="243"/>
      <c r="E17" s="245"/>
      <c r="F17" s="245"/>
      <c r="G17" s="352"/>
      <c r="H17" s="142"/>
      <c r="I17" s="354"/>
      <c r="J17" s="267"/>
      <c r="K17" s="162"/>
    </row>
    <row r="18" spans="1:11" ht="27.75" customHeight="1">
      <c r="A18" s="370" t="s">
        <v>395</v>
      </c>
      <c r="B18" s="229" t="s">
        <v>27</v>
      </c>
      <c r="C18" s="238" t="s">
        <v>6</v>
      </c>
      <c r="D18" s="239"/>
      <c r="E18" s="203" t="s">
        <v>9</v>
      </c>
      <c r="F18" s="203" t="s">
        <v>9</v>
      </c>
      <c r="G18" s="177"/>
      <c r="H18" s="141">
        <f>IF(G18="NA","NA",10)</f>
        <v>10</v>
      </c>
      <c r="I18" s="174">
        <v>10</v>
      </c>
      <c r="J18" s="265" t="s">
        <v>362</v>
      </c>
      <c r="K18" s="162"/>
    </row>
    <row r="19" spans="1:11" ht="27.75" customHeight="1">
      <c r="A19" s="371"/>
      <c r="B19" s="230"/>
      <c r="C19" s="240"/>
      <c r="D19" s="241"/>
      <c r="E19" s="244"/>
      <c r="F19" s="244"/>
      <c r="G19" s="247"/>
      <c r="H19" s="174"/>
      <c r="I19" s="353"/>
      <c r="J19" s="266"/>
      <c r="K19" s="162"/>
    </row>
    <row r="20" spans="1:11" ht="27.75" customHeight="1">
      <c r="A20" s="371"/>
      <c r="B20" s="231" t="s">
        <v>4</v>
      </c>
      <c r="C20" s="240"/>
      <c r="D20" s="241"/>
      <c r="E20" s="244"/>
      <c r="F20" s="244"/>
      <c r="G20" s="247"/>
      <c r="H20" s="174"/>
      <c r="I20" s="353"/>
      <c r="J20" s="266"/>
      <c r="K20" s="162"/>
    </row>
    <row r="21" spans="1:11" ht="27.75" customHeight="1">
      <c r="A21" s="372"/>
      <c r="B21" s="231"/>
      <c r="C21" s="242"/>
      <c r="D21" s="243"/>
      <c r="E21" s="245"/>
      <c r="F21" s="245"/>
      <c r="G21" s="178"/>
      <c r="H21" s="142"/>
      <c r="I21" s="354"/>
      <c r="J21" s="267"/>
      <c r="K21" s="162"/>
    </row>
    <row r="22" spans="1:11" ht="38.25" customHeight="1">
      <c r="A22" s="232" t="s">
        <v>565</v>
      </c>
      <c r="B22" s="229" t="s">
        <v>27</v>
      </c>
      <c r="C22" s="238" t="s">
        <v>383</v>
      </c>
      <c r="D22" s="239"/>
      <c r="E22" s="268"/>
      <c r="F22" s="192">
        <f>IF(E22="NA","NA",_xlfn.IFERROR(E22/E24*100,0))</f>
        <v>0</v>
      </c>
      <c r="G22" s="215">
        <f>_xlfn.IFERROR((F22*H22/100),"NA")</f>
        <v>0</v>
      </c>
      <c r="H22" s="174">
        <f>IF(F22="NA","NA",10)</f>
        <v>10</v>
      </c>
      <c r="I22" s="174">
        <v>10</v>
      </c>
      <c r="J22" s="265" t="s">
        <v>385</v>
      </c>
      <c r="K22" s="162"/>
    </row>
    <row r="23" spans="1:11" ht="29.25" customHeight="1">
      <c r="A23" s="233"/>
      <c r="B23" s="230"/>
      <c r="C23" s="306"/>
      <c r="D23" s="307"/>
      <c r="E23" s="268"/>
      <c r="F23" s="193"/>
      <c r="G23" s="215"/>
      <c r="H23" s="353"/>
      <c r="I23" s="353"/>
      <c r="J23" s="266"/>
      <c r="K23" s="162"/>
    </row>
    <row r="24" spans="1:11" ht="24.75" customHeight="1">
      <c r="A24" s="233"/>
      <c r="B24" s="231" t="s">
        <v>4</v>
      </c>
      <c r="C24" s="261" t="s">
        <v>384</v>
      </c>
      <c r="D24" s="262"/>
      <c r="E24" s="257"/>
      <c r="F24" s="193"/>
      <c r="G24" s="215"/>
      <c r="H24" s="353"/>
      <c r="I24" s="353"/>
      <c r="J24" s="266"/>
      <c r="K24" s="162"/>
    </row>
    <row r="25" spans="1:11" ht="29.25" customHeight="1">
      <c r="A25" s="234"/>
      <c r="B25" s="231"/>
      <c r="C25" s="242"/>
      <c r="D25" s="243"/>
      <c r="E25" s="258"/>
      <c r="F25" s="194"/>
      <c r="G25" s="215"/>
      <c r="H25" s="354"/>
      <c r="I25" s="354"/>
      <c r="J25" s="267"/>
      <c r="K25" s="162"/>
    </row>
    <row r="26" spans="1:11" ht="49.5" customHeight="1">
      <c r="A26" s="232" t="s">
        <v>564</v>
      </c>
      <c r="B26" s="229" t="s">
        <v>27</v>
      </c>
      <c r="C26" s="238" t="s">
        <v>388</v>
      </c>
      <c r="D26" s="239"/>
      <c r="E26" s="268"/>
      <c r="F26" s="192">
        <f>IF(E26="NA","NA",_xlfn.IFERROR(E26/E28*100,0))</f>
        <v>0</v>
      </c>
      <c r="G26" s="215">
        <f>_xlfn.IFERROR((F26*H26/100),"NA")</f>
        <v>0</v>
      </c>
      <c r="H26" s="174">
        <f>IF(F26="NA","NA",10)</f>
        <v>10</v>
      </c>
      <c r="I26" s="174">
        <v>10</v>
      </c>
      <c r="J26" s="265" t="s">
        <v>389</v>
      </c>
      <c r="K26" s="162"/>
    </row>
    <row r="27" spans="1:11" ht="29.25" customHeight="1">
      <c r="A27" s="233"/>
      <c r="B27" s="230"/>
      <c r="C27" s="306"/>
      <c r="D27" s="307"/>
      <c r="E27" s="268"/>
      <c r="F27" s="193"/>
      <c r="G27" s="215"/>
      <c r="H27" s="353"/>
      <c r="I27" s="353"/>
      <c r="J27" s="266"/>
      <c r="K27" s="162"/>
    </row>
    <row r="28" spans="1:11" ht="24.75" customHeight="1">
      <c r="A28" s="233"/>
      <c r="B28" s="231" t="s">
        <v>4</v>
      </c>
      <c r="C28" s="261" t="s">
        <v>384</v>
      </c>
      <c r="D28" s="262"/>
      <c r="E28" s="257"/>
      <c r="F28" s="193"/>
      <c r="G28" s="215"/>
      <c r="H28" s="353"/>
      <c r="I28" s="353"/>
      <c r="J28" s="266"/>
      <c r="K28" s="162"/>
    </row>
    <row r="29" spans="1:11" ht="66.75" customHeight="1">
      <c r="A29" s="234"/>
      <c r="B29" s="231"/>
      <c r="C29" s="242"/>
      <c r="D29" s="243"/>
      <c r="E29" s="258"/>
      <c r="F29" s="194"/>
      <c r="G29" s="215"/>
      <c r="H29" s="354"/>
      <c r="I29" s="354"/>
      <c r="J29" s="267"/>
      <c r="K29" s="162"/>
    </row>
    <row r="30" spans="1:11" ht="38.25" customHeight="1">
      <c r="A30" s="232" t="s">
        <v>387</v>
      </c>
      <c r="B30" s="229" t="s">
        <v>27</v>
      </c>
      <c r="C30" s="238" t="s">
        <v>386</v>
      </c>
      <c r="D30" s="239"/>
      <c r="E30" s="268"/>
      <c r="F30" s="192">
        <f>IF(E30="NA","NA",_xlfn.IFERROR(E30/E32*100,0))</f>
        <v>0</v>
      </c>
      <c r="G30" s="215">
        <f>_xlfn.IFERROR((F30*H30/100),"NA")</f>
        <v>0</v>
      </c>
      <c r="H30" s="174">
        <f>IF(F30="NA","NA",10)</f>
        <v>10</v>
      </c>
      <c r="I30" s="174">
        <v>10</v>
      </c>
      <c r="J30" s="265" t="s">
        <v>385</v>
      </c>
      <c r="K30" s="162"/>
    </row>
    <row r="31" spans="1:11" ht="29.25" customHeight="1">
      <c r="A31" s="233"/>
      <c r="B31" s="230"/>
      <c r="C31" s="306"/>
      <c r="D31" s="307"/>
      <c r="E31" s="268"/>
      <c r="F31" s="193"/>
      <c r="G31" s="215"/>
      <c r="H31" s="353"/>
      <c r="I31" s="353"/>
      <c r="J31" s="266"/>
      <c r="K31" s="162"/>
    </row>
    <row r="32" spans="1:11" ht="24.75" customHeight="1">
      <c r="A32" s="233"/>
      <c r="B32" s="231" t="s">
        <v>4</v>
      </c>
      <c r="C32" s="261" t="s">
        <v>384</v>
      </c>
      <c r="D32" s="262"/>
      <c r="E32" s="257"/>
      <c r="F32" s="193"/>
      <c r="G32" s="215"/>
      <c r="H32" s="353"/>
      <c r="I32" s="353"/>
      <c r="J32" s="266"/>
      <c r="K32" s="162"/>
    </row>
    <row r="33" spans="1:11" ht="29.25" customHeight="1">
      <c r="A33" s="234"/>
      <c r="B33" s="231"/>
      <c r="C33" s="242"/>
      <c r="D33" s="243"/>
      <c r="E33" s="258"/>
      <c r="F33" s="194"/>
      <c r="G33" s="215"/>
      <c r="H33" s="354"/>
      <c r="I33" s="354"/>
      <c r="J33" s="267"/>
      <c r="K33" s="162"/>
    </row>
    <row r="34" spans="1:11" ht="15">
      <c r="A34" s="370" t="s">
        <v>566</v>
      </c>
      <c r="B34" s="229" t="s">
        <v>27</v>
      </c>
      <c r="C34" s="238" t="s">
        <v>6</v>
      </c>
      <c r="D34" s="239"/>
      <c r="E34" s="203" t="s">
        <v>9</v>
      </c>
      <c r="F34" s="203" t="s">
        <v>9</v>
      </c>
      <c r="G34" s="247"/>
      <c r="H34" s="141">
        <f>IF(G34="NA","NA",10)</f>
        <v>10</v>
      </c>
      <c r="I34" s="174">
        <v>10</v>
      </c>
      <c r="J34" s="265" t="s">
        <v>390</v>
      </c>
      <c r="K34" s="162"/>
    </row>
    <row r="35" spans="1:11" ht="15">
      <c r="A35" s="371"/>
      <c r="B35" s="230"/>
      <c r="C35" s="240"/>
      <c r="D35" s="241"/>
      <c r="E35" s="244"/>
      <c r="F35" s="244"/>
      <c r="G35" s="351"/>
      <c r="H35" s="174"/>
      <c r="I35" s="353"/>
      <c r="J35" s="266"/>
      <c r="K35" s="162"/>
    </row>
    <row r="36" spans="1:11" ht="15">
      <c r="A36" s="371"/>
      <c r="B36" s="231" t="s">
        <v>4</v>
      </c>
      <c r="C36" s="240"/>
      <c r="D36" s="241"/>
      <c r="E36" s="244"/>
      <c r="F36" s="244"/>
      <c r="G36" s="351"/>
      <c r="H36" s="174"/>
      <c r="I36" s="353"/>
      <c r="J36" s="266"/>
      <c r="K36" s="162"/>
    </row>
    <row r="37" spans="1:11" ht="15">
      <c r="A37" s="372"/>
      <c r="B37" s="231"/>
      <c r="C37" s="242"/>
      <c r="D37" s="243"/>
      <c r="E37" s="245"/>
      <c r="F37" s="245"/>
      <c r="G37" s="352"/>
      <c r="H37" s="142"/>
      <c r="I37" s="354"/>
      <c r="J37" s="267"/>
      <c r="K37" s="162"/>
    </row>
    <row r="38" spans="1:11" ht="15">
      <c r="A38" s="370" t="s">
        <v>567</v>
      </c>
      <c r="B38" s="229" t="s">
        <v>27</v>
      </c>
      <c r="C38" s="238" t="s">
        <v>6</v>
      </c>
      <c r="D38" s="239"/>
      <c r="E38" s="203" t="s">
        <v>9</v>
      </c>
      <c r="F38" s="203" t="s">
        <v>9</v>
      </c>
      <c r="G38" s="247"/>
      <c r="H38" s="141">
        <f>IF(G38="NA","NA",10)</f>
        <v>10</v>
      </c>
      <c r="I38" s="174">
        <v>10</v>
      </c>
      <c r="J38" s="265" t="s">
        <v>391</v>
      </c>
      <c r="K38" s="162"/>
    </row>
    <row r="39" spans="1:11" ht="15">
      <c r="A39" s="371"/>
      <c r="B39" s="230"/>
      <c r="C39" s="240"/>
      <c r="D39" s="241"/>
      <c r="E39" s="244"/>
      <c r="F39" s="244"/>
      <c r="G39" s="351"/>
      <c r="H39" s="174"/>
      <c r="I39" s="353"/>
      <c r="J39" s="266"/>
      <c r="K39" s="162"/>
    </row>
    <row r="40" spans="1:11" ht="15">
      <c r="A40" s="371"/>
      <c r="B40" s="231" t="s">
        <v>4</v>
      </c>
      <c r="C40" s="240"/>
      <c r="D40" s="241"/>
      <c r="E40" s="244"/>
      <c r="F40" s="244"/>
      <c r="G40" s="351"/>
      <c r="H40" s="174"/>
      <c r="I40" s="353"/>
      <c r="J40" s="266"/>
      <c r="K40" s="162"/>
    </row>
    <row r="41" spans="1:11" ht="30" customHeight="1">
      <c r="A41" s="372"/>
      <c r="B41" s="231"/>
      <c r="C41" s="242"/>
      <c r="D41" s="243"/>
      <c r="E41" s="245"/>
      <c r="F41" s="245"/>
      <c r="G41" s="352"/>
      <c r="H41" s="142"/>
      <c r="I41" s="354"/>
      <c r="J41" s="267"/>
      <c r="K41" s="162"/>
    </row>
    <row r="42" spans="1:11" ht="15" customHeight="1">
      <c r="A42" s="370" t="s">
        <v>568</v>
      </c>
      <c r="B42" s="229" t="s">
        <v>27</v>
      </c>
      <c r="C42" s="238" t="s">
        <v>6</v>
      </c>
      <c r="D42" s="239"/>
      <c r="E42" s="203" t="s">
        <v>9</v>
      </c>
      <c r="F42" s="203" t="s">
        <v>9</v>
      </c>
      <c r="G42" s="247"/>
      <c r="H42" s="141">
        <f>IF(G42="NA","NA",10)</f>
        <v>10</v>
      </c>
      <c r="I42" s="174">
        <v>10</v>
      </c>
      <c r="J42" s="265" t="s">
        <v>390</v>
      </c>
      <c r="K42" s="162"/>
    </row>
    <row r="43" spans="1:11" ht="15">
      <c r="A43" s="371"/>
      <c r="B43" s="230"/>
      <c r="C43" s="240"/>
      <c r="D43" s="241"/>
      <c r="E43" s="244"/>
      <c r="F43" s="244"/>
      <c r="G43" s="351"/>
      <c r="H43" s="174"/>
      <c r="I43" s="353"/>
      <c r="J43" s="266"/>
      <c r="K43" s="162"/>
    </row>
    <row r="44" spans="1:11" ht="15">
      <c r="A44" s="371"/>
      <c r="B44" s="231" t="s">
        <v>4</v>
      </c>
      <c r="C44" s="240"/>
      <c r="D44" s="241"/>
      <c r="E44" s="244"/>
      <c r="F44" s="244"/>
      <c r="G44" s="351"/>
      <c r="H44" s="174"/>
      <c r="I44" s="353"/>
      <c r="J44" s="266"/>
      <c r="K44" s="162"/>
    </row>
    <row r="45" spans="1:11" ht="15">
      <c r="A45" s="372"/>
      <c r="B45" s="231"/>
      <c r="C45" s="242"/>
      <c r="D45" s="243"/>
      <c r="E45" s="245"/>
      <c r="F45" s="245"/>
      <c r="G45" s="352"/>
      <c r="H45" s="142"/>
      <c r="I45" s="354"/>
      <c r="J45" s="267"/>
      <c r="K45" s="162"/>
    </row>
    <row r="46" spans="1:11" ht="15" customHeight="1">
      <c r="A46" s="251" t="s">
        <v>569</v>
      </c>
      <c r="B46" s="229" t="s">
        <v>27</v>
      </c>
      <c r="C46" s="238" t="s">
        <v>407</v>
      </c>
      <c r="D46" s="239"/>
      <c r="E46" s="268"/>
      <c r="F46" s="192">
        <f>IF(E46="NA","NA",_xlfn.IFERROR(E46/E48*100,0))</f>
        <v>0</v>
      </c>
      <c r="G46" s="215">
        <f>_xlfn.IFERROR((F46*H46/100),"NA")</f>
        <v>0</v>
      </c>
      <c r="H46" s="174">
        <f>IF(F46="NA","NA",10)</f>
        <v>10</v>
      </c>
      <c r="I46" s="174">
        <v>10</v>
      </c>
      <c r="J46" s="265" t="s">
        <v>406</v>
      </c>
      <c r="K46" s="162"/>
    </row>
    <row r="47" spans="1:11" ht="36.75" customHeight="1">
      <c r="A47" s="252"/>
      <c r="B47" s="230"/>
      <c r="C47" s="306"/>
      <c r="D47" s="307"/>
      <c r="E47" s="268"/>
      <c r="F47" s="193"/>
      <c r="G47" s="215"/>
      <c r="H47" s="353"/>
      <c r="I47" s="353"/>
      <c r="J47" s="266"/>
      <c r="K47" s="162"/>
    </row>
    <row r="48" spans="1:11" ht="20.25" customHeight="1">
      <c r="A48" s="252"/>
      <c r="B48" s="231" t="s">
        <v>4</v>
      </c>
      <c r="C48" s="261" t="s">
        <v>392</v>
      </c>
      <c r="D48" s="262"/>
      <c r="E48" s="257"/>
      <c r="F48" s="193"/>
      <c r="G48" s="215"/>
      <c r="H48" s="353"/>
      <c r="I48" s="353"/>
      <c r="J48" s="266"/>
      <c r="K48" s="162"/>
    </row>
    <row r="49" spans="1:11" ht="16.5" customHeight="1" thickBot="1">
      <c r="A49" s="252"/>
      <c r="B49" s="231"/>
      <c r="C49" s="368"/>
      <c r="D49" s="369"/>
      <c r="E49" s="258"/>
      <c r="F49" s="194"/>
      <c r="G49" s="215"/>
      <c r="H49" s="354"/>
      <c r="I49" s="354"/>
      <c r="J49" s="267"/>
      <c r="K49" s="162"/>
    </row>
    <row r="50" spans="1:11" ht="18.75" customHeight="1">
      <c r="A50" s="252"/>
      <c r="B50" s="229" t="s">
        <v>27</v>
      </c>
      <c r="C50" s="240" t="s">
        <v>393</v>
      </c>
      <c r="D50" s="241"/>
      <c r="E50" s="268"/>
      <c r="F50" s="192">
        <f>IF(E50="NA","NA",_xlfn.IFERROR(E50/E52*100,0))</f>
        <v>0</v>
      </c>
      <c r="G50" s="215">
        <f>_xlfn.IFERROR((F50*H50/100),"NA")</f>
        <v>0</v>
      </c>
      <c r="H50" s="174">
        <f>IF(F50="NA","NA",10)</f>
        <v>10</v>
      </c>
      <c r="I50" s="174">
        <v>10</v>
      </c>
      <c r="J50" s="265" t="s">
        <v>394</v>
      </c>
      <c r="K50" s="162"/>
    </row>
    <row r="51" spans="1:11" ht="29.25" customHeight="1">
      <c r="A51" s="252"/>
      <c r="B51" s="230"/>
      <c r="C51" s="306"/>
      <c r="D51" s="307"/>
      <c r="E51" s="268"/>
      <c r="F51" s="193"/>
      <c r="G51" s="215"/>
      <c r="H51" s="353"/>
      <c r="I51" s="353"/>
      <c r="J51" s="266"/>
      <c r="K51" s="162"/>
    </row>
    <row r="52" spans="1:11" ht="15" customHeight="1">
      <c r="A52" s="252"/>
      <c r="B52" s="231" t="s">
        <v>4</v>
      </c>
      <c r="C52" s="261" t="s">
        <v>303</v>
      </c>
      <c r="D52" s="262"/>
      <c r="E52" s="257"/>
      <c r="F52" s="193"/>
      <c r="G52" s="215"/>
      <c r="H52" s="353"/>
      <c r="I52" s="353"/>
      <c r="J52" s="266"/>
      <c r="K52" s="162"/>
    </row>
    <row r="53" spans="1:11" ht="33" customHeight="1">
      <c r="A53" s="253"/>
      <c r="B53" s="231"/>
      <c r="C53" s="242"/>
      <c r="D53" s="243"/>
      <c r="E53" s="258"/>
      <c r="F53" s="194"/>
      <c r="G53" s="215"/>
      <c r="H53" s="354"/>
      <c r="I53" s="354"/>
      <c r="J53" s="267"/>
      <c r="K53" s="162"/>
    </row>
    <row r="54" spans="1:11" ht="23.25" customHeight="1" hidden="1">
      <c r="A54" s="263" t="s">
        <v>608</v>
      </c>
      <c r="B54" s="263"/>
      <c r="C54" s="263"/>
      <c r="D54" s="263"/>
      <c r="E54" s="263"/>
      <c r="F54" s="263"/>
      <c r="G54" s="14">
        <f>SUM(G14:G50)</f>
        <v>0</v>
      </c>
      <c r="H54" s="5">
        <f>SUM(H14:H50)</f>
        <v>100</v>
      </c>
      <c r="I54" s="14">
        <f>SUM(I14:I50)</f>
        <v>100</v>
      </c>
      <c r="J54" s="114"/>
      <c r="K54" s="115"/>
    </row>
    <row r="55" spans="1:10" ht="18.75">
      <c r="A55" s="374" t="s">
        <v>515</v>
      </c>
      <c r="B55" s="375"/>
      <c r="C55" s="375"/>
      <c r="D55" s="375"/>
      <c r="E55" s="375"/>
      <c r="F55" s="376"/>
      <c r="G55" s="9">
        <f>+D58*E60/E59</f>
        <v>0</v>
      </c>
      <c r="H55" s="5">
        <f>SUM(H14:H53)</f>
        <v>100</v>
      </c>
      <c r="I55" s="6">
        <f>SUM(I14:I53)</f>
        <v>100</v>
      </c>
      <c r="J55" s="23"/>
    </row>
    <row r="56" spans="1:10" ht="15">
      <c r="A56" s="61"/>
      <c r="B56" s="58"/>
      <c r="C56" s="58"/>
      <c r="D56" s="58"/>
      <c r="E56" s="58"/>
      <c r="F56" s="58"/>
      <c r="G56" s="58"/>
      <c r="H56" s="58"/>
      <c r="I56" s="58"/>
      <c r="J56" s="24"/>
    </row>
    <row r="57" ht="15">
      <c r="A57" s="61"/>
    </row>
    <row r="58" spans="1:5" ht="18.75" hidden="1">
      <c r="A58" s="62"/>
      <c r="C58" s="8" t="s">
        <v>59</v>
      </c>
      <c r="D58" s="8">
        <v>100</v>
      </c>
      <c r="E58" s="2"/>
    </row>
    <row r="59" spans="1:5" ht="18.75" hidden="1">
      <c r="A59" s="62"/>
      <c r="C59" s="21" t="s">
        <v>60</v>
      </c>
      <c r="D59" s="20">
        <f>H55</f>
        <v>100</v>
      </c>
      <c r="E59" s="16">
        <v>100</v>
      </c>
    </row>
    <row r="60" spans="1:5" ht="15.75" hidden="1">
      <c r="A60" s="24"/>
      <c r="C60" s="21" t="s">
        <v>28</v>
      </c>
      <c r="D60" s="20">
        <f>G54</f>
        <v>0</v>
      </c>
      <c r="E60" s="17">
        <f>D60*E59/D59</f>
        <v>0</v>
      </c>
    </row>
    <row r="61" spans="3:5" ht="15.75" hidden="1">
      <c r="C61" s="21" t="s">
        <v>29</v>
      </c>
      <c r="D61" s="12">
        <f>D58*E60/E59</f>
        <v>0</v>
      </c>
      <c r="E61" s="3"/>
    </row>
    <row r="62" ht="15" hidden="1"/>
    <row r="63" ht="15" hidden="1"/>
    <row r="64" ht="15" hidden="1"/>
    <row r="65" ht="15.75" thickBot="1"/>
    <row r="66" spans="1:6" ht="15">
      <c r="A66" s="131" t="s">
        <v>739</v>
      </c>
      <c r="B66" s="134" t="s">
        <v>737</v>
      </c>
      <c r="C66" s="121"/>
      <c r="D66" s="129" t="s">
        <v>740</v>
      </c>
      <c r="E66" s="122"/>
      <c r="F66" s="123"/>
    </row>
    <row r="67" spans="1:6" ht="15">
      <c r="A67" s="132"/>
      <c r="B67" s="135"/>
      <c r="C67" s="118"/>
      <c r="D67" s="24" t="s">
        <v>736</v>
      </c>
      <c r="E67" s="124"/>
      <c r="F67" s="125"/>
    </row>
    <row r="68" spans="1:6" ht="15.75" thickBot="1">
      <c r="A68" s="133"/>
      <c r="B68" s="136"/>
      <c r="C68" s="127"/>
      <c r="D68" s="130" t="s">
        <v>736</v>
      </c>
      <c r="E68" s="126"/>
      <c r="F68" s="128"/>
    </row>
  </sheetData>
  <sheetProtection sheet="1" objects="1" scenarios="1"/>
  <mergeCells count="138">
    <mergeCell ref="A66:A68"/>
    <mergeCell ref="B66:B68"/>
    <mergeCell ref="A1:K2"/>
    <mergeCell ref="A3:K4"/>
    <mergeCell ref="A5:K6"/>
    <mergeCell ref="B7:F7"/>
    <mergeCell ref="G7:J7"/>
    <mergeCell ref="B8:C8"/>
    <mergeCell ref="E8:F8"/>
    <mergeCell ref="G8:J8"/>
    <mergeCell ref="A9:A12"/>
    <mergeCell ref="B9:B12"/>
    <mergeCell ref="C9:K9"/>
    <mergeCell ref="C10:K10"/>
    <mergeCell ref="C11:K11"/>
    <mergeCell ref="C12:K12"/>
    <mergeCell ref="G14:G17"/>
    <mergeCell ref="H14:H17"/>
    <mergeCell ref="I14:I17"/>
    <mergeCell ref="J14:J17"/>
    <mergeCell ref="K14:K17"/>
    <mergeCell ref="B16:B17"/>
    <mergeCell ref="B13:D13"/>
    <mergeCell ref="A14:A17"/>
    <mergeCell ref="B14:B15"/>
    <mergeCell ref="C14:D17"/>
    <mergeCell ref="E14:E17"/>
    <mergeCell ref="F14:F17"/>
    <mergeCell ref="H22:H25"/>
    <mergeCell ref="I22:I25"/>
    <mergeCell ref="J22:J25"/>
    <mergeCell ref="K22:K25"/>
    <mergeCell ref="B24:B25"/>
    <mergeCell ref="C24:D25"/>
    <mergeCell ref="E24:E25"/>
    <mergeCell ref="G18:G21"/>
    <mergeCell ref="H18:H21"/>
    <mergeCell ref="I18:I21"/>
    <mergeCell ref="J18:J21"/>
    <mergeCell ref="K18:K21"/>
    <mergeCell ref="B20:B21"/>
    <mergeCell ref="A22:A25"/>
    <mergeCell ref="B22:B23"/>
    <mergeCell ref="C22:D23"/>
    <mergeCell ref="E22:E23"/>
    <mergeCell ref="F22:F25"/>
    <mergeCell ref="G22:G25"/>
    <mergeCell ref="H30:H33"/>
    <mergeCell ref="I30:I33"/>
    <mergeCell ref="J30:J33"/>
    <mergeCell ref="J26:J29"/>
    <mergeCell ref="K30:K33"/>
    <mergeCell ref="B32:B33"/>
    <mergeCell ref="C32:D33"/>
    <mergeCell ref="E32:E33"/>
    <mergeCell ref="A30:A33"/>
    <mergeCell ref="B30:B31"/>
    <mergeCell ref="C30:D31"/>
    <mergeCell ref="E30:E31"/>
    <mergeCell ref="F30:F33"/>
    <mergeCell ref="G30:G33"/>
    <mergeCell ref="H34:H37"/>
    <mergeCell ref="I34:I37"/>
    <mergeCell ref="J34:J37"/>
    <mergeCell ref="K34:K37"/>
    <mergeCell ref="B36:B37"/>
    <mergeCell ref="C34:D37"/>
    <mergeCell ref="E34:E37"/>
    <mergeCell ref="A34:A37"/>
    <mergeCell ref="B34:B35"/>
    <mergeCell ref="F34:F37"/>
    <mergeCell ref="G34:G37"/>
    <mergeCell ref="H38:H41"/>
    <mergeCell ref="I38:I41"/>
    <mergeCell ref="J38:J41"/>
    <mergeCell ref="K38:K41"/>
    <mergeCell ref="B40:B41"/>
    <mergeCell ref="C38:D41"/>
    <mergeCell ref="E38:E41"/>
    <mergeCell ref="A38:A41"/>
    <mergeCell ref="B38:B39"/>
    <mergeCell ref="F38:F41"/>
    <mergeCell ref="G38:G41"/>
    <mergeCell ref="F42:F45"/>
    <mergeCell ref="G42:G45"/>
    <mergeCell ref="F50:F53"/>
    <mergeCell ref="G50:G53"/>
    <mergeCell ref="H46:H49"/>
    <mergeCell ref="I46:I49"/>
    <mergeCell ref="J46:J49"/>
    <mergeCell ref="K46:K49"/>
    <mergeCell ref="B48:B49"/>
    <mergeCell ref="C48:D49"/>
    <mergeCell ref="E48:E49"/>
    <mergeCell ref="B46:B47"/>
    <mergeCell ref="C46:D47"/>
    <mergeCell ref="E46:E47"/>
    <mergeCell ref="I50:I53"/>
    <mergeCell ref="J50:J53"/>
    <mergeCell ref="K50:K53"/>
    <mergeCell ref="I42:I45"/>
    <mergeCell ref="J42:J45"/>
    <mergeCell ref="K42:K45"/>
    <mergeCell ref="B42:B43"/>
    <mergeCell ref="A55:F55"/>
    <mergeCell ref="A18:A21"/>
    <mergeCell ref="B18:B19"/>
    <mergeCell ref="C18:D21"/>
    <mergeCell ref="E18:E21"/>
    <mergeCell ref="F18:F21"/>
    <mergeCell ref="A26:A29"/>
    <mergeCell ref="B26:B27"/>
    <mergeCell ref="H50:H53"/>
    <mergeCell ref="B52:B53"/>
    <mergeCell ref="C52:D53"/>
    <mergeCell ref="E52:E53"/>
    <mergeCell ref="B50:B51"/>
    <mergeCell ref="A46:A53"/>
    <mergeCell ref="H42:H45"/>
    <mergeCell ref="A54:F54"/>
    <mergeCell ref="C50:D51"/>
    <mergeCell ref="E50:E51"/>
    <mergeCell ref="F46:F49"/>
    <mergeCell ref="G46:G49"/>
    <mergeCell ref="B44:B45"/>
    <mergeCell ref="C42:D45"/>
    <mergeCell ref="E42:E45"/>
    <mergeCell ref="A42:A45"/>
    <mergeCell ref="K26:K29"/>
    <mergeCell ref="B28:B29"/>
    <mergeCell ref="C28:D29"/>
    <mergeCell ref="E28:E29"/>
    <mergeCell ref="C26:D27"/>
    <mergeCell ref="E26:E27"/>
    <mergeCell ref="F26:F29"/>
    <mergeCell ref="G26:G29"/>
    <mergeCell ref="H26:H29"/>
    <mergeCell ref="I26:I29"/>
  </mergeCells>
  <conditionalFormatting sqref="G14:G17">
    <cfRule type="expression" priority="3" dxfId="0">
      <formula>$B$9=4</formula>
    </cfRule>
    <cfRule type="expression" priority="11" dxfId="0">
      <formula>$B$9=1</formula>
    </cfRule>
  </conditionalFormatting>
  <conditionalFormatting sqref="E22:E23">
    <cfRule type="expression" priority="10" dxfId="0">
      <formula>$B$9=1</formula>
    </cfRule>
  </conditionalFormatting>
  <conditionalFormatting sqref="E24:E25">
    <cfRule type="expression" priority="9" dxfId="0">
      <formula>$B$9=1</formula>
    </cfRule>
  </conditionalFormatting>
  <conditionalFormatting sqref="E30:E31">
    <cfRule type="expression" priority="8" dxfId="0">
      <formula>$B$9=1</formula>
    </cfRule>
  </conditionalFormatting>
  <conditionalFormatting sqref="E32:E33">
    <cfRule type="expression" priority="7" dxfId="0">
      <formula>$B$9=1</formula>
    </cfRule>
  </conditionalFormatting>
  <conditionalFormatting sqref="G34:G37">
    <cfRule type="expression" priority="4" dxfId="0">
      <formula>$B$9=2</formula>
    </cfRule>
    <cfRule type="expression" priority="6" dxfId="0">
      <formula>$B$9=1</formula>
    </cfRule>
  </conditionalFormatting>
  <conditionalFormatting sqref="G42:G45">
    <cfRule type="expression" priority="5" dxfId="0">
      <formula>$B$9=1</formula>
    </cfRule>
  </conditionalFormatting>
  <conditionalFormatting sqref="G38:G41">
    <cfRule type="expression" priority="1" dxfId="0">
      <formula>$B$9=4</formula>
    </cfRule>
    <cfRule type="expression" priority="2" dxfId="0">
      <formula>$B$9=1</formula>
    </cfRule>
  </conditionalFormatting>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L162"/>
  <sheetViews>
    <sheetView zoomScale="85" zoomScaleNormal="85" zoomScalePageLayoutView="0" workbookViewId="0" topLeftCell="A1">
      <selection activeCell="A14" sqref="A14:A17"/>
    </sheetView>
  </sheetViews>
  <sheetFormatPr defaultColWidth="11.421875" defaultRowHeight="15"/>
  <cols>
    <col min="1" max="1" width="61.7109375" style="0" customWidth="1"/>
    <col min="2" max="2" width="13.7109375" style="0" customWidth="1"/>
    <col min="3" max="3" width="24.8515625" style="0" customWidth="1"/>
    <col min="4" max="4" width="11.421875" style="0" customWidth="1"/>
    <col min="6" max="6" width="13.00390625" style="0" customWidth="1"/>
    <col min="7" max="7" width="16.28125" style="0" customWidth="1"/>
    <col min="8" max="8" width="16.28125" style="0" hidden="1" customWidth="1"/>
    <col min="9" max="10" width="16.28125" style="0" customWidth="1"/>
    <col min="11" max="11" width="61.00390625" style="0" customWidth="1"/>
  </cols>
  <sheetData>
    <row r="1" spans="1:11" ht="15">
      <c r="A1" s="278" t="s">
        <v>101</v>
      </c>
      <c r="B1" s="279"/>
      <c r="C1" s="279"/>
      <c r="D1" s="279"/>
      <c r="E1" s="279"/>
      <c r="F1" s="279"/>
      <c r="G1" s="279"/>
      <c r="H1" s="279"/>
      <c r="I1" s="279"/>
      <c r="J1" s="279"/>
      <c r="K1" s="279"/>
    </row>
    <row r="2" spans="1:11" ht="15">
      <c r="A2" s="278"/>
      <c r="B2" s="279"/>
      <c r="C2" s="279"/>
      <c r="D2" s="279"/>
      <c r="E2" s="279"/>
      <c r="F2" s="279"/>
      <c r="G2" s="279"/>
      <c r="H2" s="279"/>
      <c r="I2" s="279"/>
      <c r="J2" s="279"/>
      <c r="K2" s="279"/>
    </row>
    <row r="3" spans="1:11" ht="12" customHeight="1">
      <c r="A3" s="278" t="s">
        <v>19</v>
      </c>
      <c r="B3" s="279"/>
      <c r="C3" s="279"/>
      <c r="D3" s="279"/>
      <c r="E3" s="279"/>
      <c r="F3" s="279"/>
      <c r="G3" s="279"/>
      <c r="H3" s="279"/>
      <c r="I3" s="279"/>
      <c r="J3" s="279"/>
      <c r="K3" s="279"/>
    </row>
    <row r="4" spans="1:11" ht="12" customHeight="1">
      <c r="A4" s="278"/>
      <c r="B4" s="279"/>
      <c r="C4" s="279"/>
      <c r="D4" s="279"/>
      <c r="E4" s="279"/>
      <c r="F4" s="279"/>
      <c r="G4" s="279"/>
      <c r="H4" s="279"/>
      <c r="I4" s="279"/>
      <c r="J4" s="279"/>
      <c r="K4" s="279"/>
    </row>
    <row r="5" spans="1:11" ht="12" customHeight="1">
      <c r="A5" s="271" t="s">
        <v>518</v>
      </c>
      <c r="B5" s="272"/>
      <c r="C5" s="272"/>
      <c r="D5" s="272"/>
      <c r="E5" s="272"/>
      <c r="F5" s="272"/>
      <c r="G5" s="272"/>
      <c r="H5" s="272"/>
      <c r="I5" s="272"/>
      <c r="J5" s="272"/>
      <c r="K5" s="272"/>
    </row>
    <row r="6" spans="1:11" ht="12" customHeight="1">
      <c r="A6" s="273"/>
      <c r="B6" s="274"/>
      <c r="C6" s="274"/>
      <c r="D6" s="274"/>
      <c r="E6" s="274"/>
      <c r="F6" s="274"/>
      <c r="G6" s="274"/>
      <c r="H6" s="274"/>
      <c r="I6" s="274"/>
      <c r="J6" s="274"/>
      <c r="K6" s="274"/>
    </row>
    <row r="7" spans="1:11" ht="24.75" customHeight="1">
      <c r="A7" s="45" t="s">
        <v>103</v>
      </c>
      <c r="B7" s="280">
        <f>'PASO 1'!B7:F7</f>
        <v>0</v>
      </c>
      <c r="C7" s="280"/>
      <c r="D7" s="280"/>
      <c r="E7" s="280"/>
      <c r="F7" s="280"/>
      <c r="G7" s="217" t="s">
        <v>104</v>
      </c>
      <c r="H7" s="217"/>
      <c r="I7" s="217"/>
      <c r="J7" s="217"/>
      <c r="K7" s="46">
        <f>'PASO 1'!K7</f>
        <v>0</v>
      </c>
    </row>
    <row r="8" spans="1:11" ht="24.75" customHeight="1">
      <c r="A8" s="47" t="s">
        <v>102</v>
      </c>
      <c r="B8" s="315">
        <f>'PASO 1'!B8:C8</f>
        <v>0</v>
      </c>
      <c r="C8" s="282"/>
      <c r="D8" s="57" t="s">
        <v>106</v>
      </c>
      <c r="E8" s="280">
        <f>'PASO 1'!E8:F8</f>
        <v>0</v>
      </c>
      <c r="F8" s="280"/>
      <c r="G8" s="217" t="s">
        <v>105</v>
      </c>
      <c r="H8" s="217"/>
      <c r="I8" s="217"/>
      <c r="J8" s="217"/>
      <c r="K8" s="46">
        <f>'PASO 1'!K8</f>
        <v>0</v>
      </c>
    </row>
    <row r="9" spans="1:11" ht="15">
      <c r="A9" s="331" t="s">
        <v>137</v>
      </c>
      <c r="B9" s="334"/>
      <c r="C9" s="355" t="s">
        <v>695</v>
      </c>
      <c r="D9" s="356"/>
      <c r="E9" s="356"/>
      <c r="F9" s="356"/>
      <c r="G9" s="356"/>
      <c r="H9" s="356"/>
      <c r="I9" s="356"/>
      <c r="J9" s="356"/>
      <c r="K9" s="357"/>
    </row>
    <row r="10" spans="1:11" ht="15">
      <c r="A10" s="332"/>
      <c r="B10" s="335"/>
      <c r="C10" s="355" t="s">
        <v>696</v>
      </c>
      <c r="D10" s="356"/>
      <c r="E10" s="356"/>
      <c r="F10" s="356"/>
      <c r="G10" s="356"/>
      <c r="H10" s="356"/>
      <c r="I10" s="356"/>
      <c r="J10" s="356"/>
      <c r="K10" s="357"/>
    </row>
    <row r="11" spans="1:11" ht="15.75" customHeight="1">
      <c r="A11" s="332"/>
      <c r="B11" s="335"/>
      <c r="C11" s="355" t="s">
        <v>697</v>
      </c>
      <c r="D11" s="356"/>
      <c r="E11" s="356"/>
      <c r="F11" s="356"/>
      <c r="G11" s="356"/>
      <c r="H11" s="356"/>
      <c r="I11" s="356"/>
      <c r="J11" s="356"/>
      <c r="K11" s="357"/>
    </row>
    <row r="12" spans="1:11" ht="15">
      <c r="A12" s="333"/>
      <c r="B12" s="336"/>
      <c r="C12" s="355" t="s">
        <v>698</v>
      </c>
      <c r="D12" s="356"/>
      <c r="E12" s="356"/>
      <c r="F12" s="356"/>
      <c r="G12" s="356"/>
      <c r="H12" s="356"/>
      <c r="I12" s="356"/>
      <c r="J12" s="356"/>
      <c r="K12" s="357"/>
    </row>
    <row r="13" spans="1:11" ht="45">
      <c r="A13" s="60" t="s">
        <v>1</v>
      </c>
      <c r="B13" s="286" t="s">
        <v>2</v>
      </c>
      <c r="C13" s="286"/>
      <c r="D13" s="286"/>
      <c r="E13" s="60" t="s">
        <v>7</v>
      </c>
      <c r="F13" s="60" t="s">
        <v>8</v>
      </c>
      <c r="G13" s="51" t="s">
        <v>11</v>
      </c>
      <c r="H13" s="51" t="s">
        <v>31</v>
      </c>
      <c r="I13" s="51" t="s">
        <v>10</v>
      </c>
      <c r="J13" s="51" t="s">
        <v>92</v>
      </c>
      <c r="K13" s="51" t="s">
        <v>87</v>
      </c>
    </row>
    <row r="14" spans="1:11" ht="30" customHeight="1">
      <c r="A14" s="370" t="s">
        <v>400</v>
      </c>
      <c r="B14" s="229" t="s">
        <v>27</v>
      </c>
      <c r="C14" s="287" t="s">
        <v>6</v>
      </c>
      <c r="D14" s="287"/>
      <c r="E14" s="203" t="s">
        <v>9</v>
      </c>
      <c r="F14" s="203" t="s">
        <v>9</v>
      </c>
      <c r="G14" s="247">
        <v>3</v>
      </c>
      <c r="H14" s="141">
        <f>IF(G14="NA","NA",3)</f>
        <v>3</v>
      </c>
      <c r="I14" s="173">
        <v>3</v>
      </c>
      <c r="J14" s="265" t="s">
        <v>405</v>
      </c>
      <c r="K14" s="162"/>
    </row>
    <row r="15" spans="1:11" ht="30" customHeight="1">
      <c r="A15" s="371"/>
      <c r="B15" s="230"/>
      <c r="C15" s="246"/>
      <c r="D15" s="246"/>
      <c r="E15" s="244"/>
      <c r="F15" s="244"/>
      <c r="G15" s="351"/>
      <c r="H15" s="174"/>
      <c r="I15" s="173"/>
      <c r="J15" s="266"/>
      <c r="K15" s="162"/>
    </row>
    <row r="16" spans="1:11" ht="30" customHeight="1">
      <c r="A16" s="371"/>
      <c r="B16" s="231" t="s">
        <v>4</v>
      </c>
      <c r="C16" s="246"/>
      <c r="D16" s="246"/>
      <c r="E16" s="244"/>
      <c r="F16" s="244"/>
      <c r="G16" s="351"/>
      <c r="H16" s="174"/>
      <c r="I16" s="173"/>
      <c r="J16" s="266"/>
      <c r="K16" s="162"/>
    </row>
    <row r="17" spans="1:11" ht="30" customHeight="1">
      <c r="A17" s="372"/>
      <c r="B17" s="231"/>
      <c r="C17" s="246"/>
      <c r="D17" s="246"/>
      <c r="E17" s="245"/>
      <c r="F17" s="245"/>
      <c r="G17" s="352"/>
      <c r="H17" s="142"/>
      <c r="I17" s="173"/>
      <c r="J17" s="267"/>
      <c r="K17" s="162"/>
    </row>
    <row r="18" spans="1:11" ht="23.25" customHeight="1">
      <c r="A18" s="232" t="s">
        <v>401</v>
      </c>
      <c r="B18" s="229" t="s">
        <v>27</v>
      </c>
      <c r="C18" s="287" t="s">
        <v>6</v>
      </c>
      <c r="D18" s="287"/>
      <c r="E18" s="203" t="s">
        <v>9</v>
      </c>
      <c r="F18" s="203" t="s">
        <v>9</v>
      </c>
      <c r="G18" s="247">
        <v>3</v>
      </c>
      <c r="H18" s="174">
        <f>IF(G18="NA","NA",3)</f>
        <v>3</v>
      </c>
      <c r="I18" s="173">
        <v>3</v>
      </c>
      <c r="J18" s="265" t="s">
        <v>397</v>
      </c>
      <c r="K18" s="162"/>
    </row>
    <row r="19" spans="1:11" ht="23.25" customHeight="1">
      <c r="A19" s="233"/>
      <c r="B19" s="230"/>
      <c r="C19" s="246"/>
      <c r="D19" s="246"/>
      <c r="E19" s="244"/>
      <c r="F19" s="244"/>
      <c r="G19" s="351"/>
      <c r="H19" s="353"/>
      <c r="I19" s="173"/>
      <c r="J19" s="266"/>
      <c r="K19" s="162"/>
    </row>
    <row r="20" spans="1:11" ht="23.25" customHeight="1">
      <c r="A20" s="233"/>
      <c r="B20" s="231" t="s">
        <v>4</v>
      </c>
      <c r="C20" s="246"/>
      <c r="D20" s="246"/>
      <c r="E20" s="244"/>
      <c r="F20" s="244"/>
      <c r="G20" s="351"/>
      <c r="H20" s="353"/>
      <c r="I20" s="173"/>
      <c r="J20" s="266"/>
      <c r="K20" s="162"/>
    </row>
    <row r="21" spans="1:11" ht="52.5" customHeight="1">
      <c r="A21" s="234"/>
      <c r="B21" s="231"/>
      <c r="C21" s="246"/>
      <c r="D21" s="246"/>
      <c r="E21" s="245"/>
      <c r="F21" s="245"/>
      <c r="G21" s="352"/>
      <c r="H21" s="354"/>
      <c r="I21" s="173"/>
      <c r="J21" s="267"/>
      <c r="K21" s="162"/>
    </row>
    <row r="22" spans="1:11" ht="37.5" customHeight="1">
      <c r="A22" s="232" t="s">
        <v>482</v>
      </c>
      <c r="B22" s="229" t="s">
        <v>27</v>
      </c>
      <c r="C22" s="238" t="s">
        <v>483</v>
      </c>
      <c r="D22" s="239"/>
      <c r="E22" s="268"/>
      <c r="F22" s="192">
        <f>IF(E22="NA","NA",_xlfn.IFERROR(E22/E24*100,0))</f>
        <v>0</v>
      </c>
      <c r="G22" s="215">
        <f>_xlfn.IFERROR((F22*H22/100),"NA")</f>
        <v>0</v>
      </c>
      <c r="H22" s="173">
        <f>IF(F22="NA","NA",3)</f>
        <v>3</v>
      </c>
      <c r="I22" s="173">
        <v>3</v>
      </c>
      <c r="J22" s="265" t="s">
        <v>415</v>
      </c>
      <c r="K22" s="162" t="s">
        <v>707</v>
      </c>
    </row>
    <row r="23" spans="1:11" ht="30" customHeight="1">
      <c r="A23" s="233"/>
      <c r="B23" s="230"/>
      <c r="C23" s="306"/>
      <c r="D23" s="307"/>
      <c r="E23" s="268"/>
      <c r="F23" s="193"/>
      <c r="G23" s="215"/>
      <c r="H23" s="173"/>
      <c r="I23" s="173"/>
      <c r="J23" s="266"/>
      <c r="K23" s="162"/>
    </row>
    <row r="24" spans="1:11" ht="42" customHeight="1">
      <c r="A24" s="233"/>
      <c r="B24" s="231" t="s">
        <v>4</v>
      </c>
      <c r="C24" s="261" t="s">
        <v>484</v>
      </c>
      <c r="D24" s="262"/>
      <c r="E24" s="257"/>
      <c r="F24" s="193"/>
      <c r="G24" s="215"/>
      <c r="H24" s="173"/>
      <c r="I24" s="173"/>
      <c r="J24" s="266"/>
      <c r="K24" s="162"/>
    </row>
    <row r="25" spans="1:11" ht="29.25" customHeight="1">
      <c r="A25" s="234"/>
      <c r="B25" s="231"/>
      <c r="C25" s="242"/>
      <c r="D25" s="243"/>
      <c r="E25" s="258"/>
      <c r="F25" s="194"/>
      <c r="G25" s="215"/>
      <c r="H25" s="173"/>
      <c r="I25" s="173"/>
      <c r="J25" s="267"/>
      <c r="K25" s="162"/>
    </row>
    <row r="26" spans="1:11" ht="42" customHeight="1">
      <c r="A26" s="232" t="s">
        <v>472</v>
      </c>
      <c r="B26" s="229" t="s">
        <v>27</v>
      </c>
      <c r="C26" s="287" t="s">
        <v>6</v>
      </c>
      <c r="D26" s="287"/>
      <c r="E26" s="203" t="s">
        <v>9</v>
      </c>
      <c r="F26" s="203" t="s">
        <v>9</v>
      </c>
      <c r="G26" s="177"/>
      <c r="H26" s="174">
        <f>IF(G26="NA","NA",3)</f>
        <v>3</v>
      </c>
      <c r="I26" s="173">
        <v>3</v>
      </c>
      <c r="J26" s="265" t="s">
        <v>465</v>
      </c>
      <c r="K26" s="162"/>
    </row>
    <row r="27" spans="1:11" ht="42" customHeight="1">
      <c r="A27" s="233"/>
      <c r="B27" s="230"/>
      <c r="C27" s="246"/>
      <c r="D27" s="246"/>
      <c r="E27" s="244"/>
      <c r="F27" s="244"/>
      <c r="G27" s="247"/>
      <c r="H27" s="353"/>
      <c r="I27" s="173"/>
      <c r="J27" s="266"/>
      <c r="K27" s="162"/>
    </row>
    <row r="28" spans="1:11" ht="42" customHeight="1">
      <c r="A28" s="233"/>
      <c r="B28" s="231" t="s">
        <v>4</v>
      </c>
      <c r="C28" s="246"/>
      <c r="D28" s="246"/>
      <c r="E28" s="244"/>
      <c r="F28" s="244"/>
      <c r="G28" s="247"/>
      <c r="H28" s="353"/>
      <c r="I28" s="173"/>
      <c r="J28" s="266"/>
      <c r="K28" s="162"/>
    </row>
    <row r="29" spans="1:11" ht="42" customHeight="1">
      <c r="A29" s="234"/>
      <c r="B29" s="231"/>
      <c r="C29" s="246"/>
      <c r="D29" s="246"/>
      <c r="E29" s="245"/>
      <c r="F29" s="245"/>
      <c r="G29" s="178"/>
      <c r="H29" s="354"/>
      <c r="I29" s="173"/>
      <c r="J29" s="267"/>
      <c r="K29" s="162"/>
    </row>
    <row r="30" spans="1:11" ht="23.25" customHeight="1">
      <c r="A30" s="232" t="s">
        <v>473</v>
      </c>
      <c r="B30" s="229" t="s">
        <v>27</v>
      </c>
      <c r="C30" s="287" t="s">
        <v>6</v>
      </c>
      <c r="D30" s="287"/>
      <c r="E30" s="203" t="s">
        <v>9</v>
      </c>
      <c r="F30" s="203" t="s">
        <v>9</v>
      </c>
      <c r="G30" s="247"/>
      <c r="H30" s="174">
        <f>IF(G30="NA","NA",3)</f>
        <v>3</v>
      </c>
      <c r="I30" s="173">
        <v>3</v>
      </c>
      <c r="J30" s="265" t="s">
        <v>399</v>
      </c>
      <c r="K30" s="145"/>
    </row>
    <row r="31" spans="1:11" ht="23.25" customHeight="1">
      <c r="A31" s="233"/>
      <c r="B31" s="230"/>
      <c r="C31" s="246"/>
      <c r="D31" s="246"/>
      <c r="E31" s="244"/>
      <c r="F31" s="244"/>
      <c r="G31" s="351"/>
      <c r="H31" s="353"/>
      <c r="I31" s="173"/>
      <c r="J31" s="266"/>
      <c r="K31" s="250"/>
    </row>
    <row r="32" spans="1:11" ht="23.25" customHeight="1">
      <c r="A32" s="233"/>
      <c r="B32" s="231" t="s">
        <v>4</v>
      </c>
      <c r="C32" s="246"/>
      <c r="D32" s="246"/>
      <c r="E32" s="244"/>
      <c r="F32" s="244"/>
      <c r="G32" s="351"/>
      <c r="H32" s="353"/>
      <c r="I32" s="173"/>
      <c r="J32" s="266"/>
      <c r="K32" s="250"/>
    </row>
    <row r="33" spans="1:11" ht="23.25" customHeight="1">
      <c r="A33" s="234"/>
      <c r="B33" s="231"/>
      <c r="C33" s="246"/>
      <c r="D33" s="246"/>
      <c r="E33" s="245"/>
      <c r="F33" s="245"/>
      <c r="G33" s="352"/>
      <c r="H33" s="354"/>
      <c r="I33" s="173"/>
      <c r="J33" s="267"/>
      <c r="K33" s="146"/>
    </row>
    <row r="34" spans="1:11" ht="22.5" customHeight="1">
      <c r="A34" s="232" t="s">
        <v>474</v>
      </c>
      <c r="B34" s="229" t="s">
        <v>27</v>
      </c>
      <c r="C34" s="308" t="s">
        <v>402</v>
      </c>
      <c r="D34" s="309"/>
      <c r="E34" s="268"/>
      <c r="F34" s="192">
        <f>IF(E34="NA","NA",_xlfn.IFERROR(E34/E36*100,0))</f>
        <v>0</v>
      </c>
      <c r="G34" s="215">
        <f>_xlfn.IFERROR((F34*H34/100),"NA")</f>
        <v>0</v>
      </c>
      <c r="H34" s="173">
        <f>IF(F34="NA","NA",3)</f>
        <v>3</v>
      </c>
      <c r="I34" s="173">
        <v>3</v>
      </c>
      <c r="J34" s="265" t="s">
        <v>404</v>
      </c>
      <c r="K34" s="162"/>
    </row>
    <row r="35" spans="1:11" ht="22.5" customHeight="1">
      <c r="A35" s="233"/>
      <c r="B35" s="230"/>
      <c r="C35" s="310"/>
      <c r="D35" s="311"/>
      <c r="E35" s="268"/>
      <c r="F35" s="193"/>
      <c r="G35" s="215"/>
      <c r="H35" s="173"/>
      <c r="I35" s="173"/>
      <c r="J35" s="266"/>
      <c r="K35" s="162"/>
    </row>
    <row r="36" spans="1:11" ht="22.5" customHeight="1">
      <c r="A36" s="233"/>
      <c r="B36" s="231" t="s">
        <v>4</v>
      </c>
      <c r="C36" s="261" t="s">
        <v>403</v>
      </c>
      <c r="D36" s="262"/>
      <c r="E36" s="257"/>
      <c r="F36" s="193"/>
      <c r="G36" s="215"/>
      <c r="H36" s="173"/>
      <c r="I36" s="173"/>
      <c r="J36" s="266"/>
      <c r="K36" s="162"/>
    </row>
    <row r="37" spans="1:11" ht="22.5" customHeight="1">
      <c r="A37" s="234"/>
      <c r="B37" s="231"/>
      <c r="C37" s="242"/>
      <c r="D37" s="243"/>
      <c r="E37" s="258"/>
      <c r="F37" s="194"/>
      <c r="G37" s="215"/>
      <c r="H37" s="173"/>
      <c r="I37" s="173"/>
      <c r="J37" s="267"/>
      <c r="K37" s="162"/>
    </row>
    <row r="38" spans="1:11" ht="13.5" customHeight="1">
      <c r="A38" s="232" t="s">
        <v>686</v>
      </c>
      <c r="B38" s="229" t="s">
        <v>27</v>
      </c>
      <c r="C38" s="308" t="s">
        <v>408</v>
      </c>
      <c r="D38" s="309"/>
      <c r="E38" s="268"/>
      <c r="F38" s="192">
        <f>IF(E38="NA","NA",_xlfn.IFERROR(E38/E40*100,0))</f>
        <v>0</v>
      </c>
      <c r="G38" s="215">
        <f>_xlfn.IFERROR((F38*H38/100),"NA")</f>
        <v>0</v>
      </c>
      <c r="H38" s="173">
        <f>IF(F38="NA","NA",3)</f>
        <v>3</v>
      </c>
      <c r="I38" s="173">
        <v>3</v>
      </c>
      <c r="J38" s="265" t="s">
        <v>404</v>
      </c>
      <c r="K38" s="162"/>
    </row>
    <row r="39" spans="1:11" ht="22.5" customHeight="1">
      <c r="A39" s="233"/>
      <c r="B39" s="230"/>
      <c r="C39" s="310"/>
      <c r="D39" s="311"/>
      <c r="E39" s="268"/>
      <c r="F39" s="193"/>
      <c r="G39" s="215"/>
      <c r="H39" s="173"/>
      <c r="I39" s="173"/>
      <c r="J39" s="266"/>
      <c r="K39" s="162"/>
    </row>
    <row r="40" spans="1:11" ht="34.5" customHeight="1">
      <c r="A40" s="233"/>
      <c r="B40" s="231" t="s">
        <v>4</v>
      </c>
      <c r="C40" s="261" t="s">
        <v>409</v>
      </c>
      <c r="D40" s="262"/>
      <c r="E40" s="257"/>
      <c r="F40" s="193"/>
      <c r="G40" s="215"/>
      <c r="H40" s="173"/>
      <c r="I40" s="173"/>
      <c r="J40" s="266"/>
      <c r="K40" s="162"/>
    </row>
    <row r="41" spans="1:11" ht="34.5" customHeight="1">
      <c r="A41" s="234"/>
      <c r="B41" s="231"/>
      <c r="C41" s="242"/>
      <c r="D41" s="243"/>
      <c r="E41" s="258"/>
      <c r="F41" s="194"/>
      <c r="G41" s="215"/>
      <c r="H41" s="173"/>
      <c r="I41" s="173"/>
      <c r="J41" s="267"/>
      <c r="K41" s="162"/>
    </row>
    <row r="42" spans="1:11" ht="21" customHeight="1">
      <c r="A42" s="380" t="s">
        <v>475</v>
      </c>
      <c r="B42" s="229" t="s">
        <v>27</v>
      </c>
      <c r="C42" s="308" t="s">
        <v>410</v>
      </c>
      <c r="D42" s="309"/>
      <c r="E42" s="268"/>
      <c r="F42" s="192">
        <f>IF(E42="NA","NA",_xlfn.IFERROR(E42/E44*100,0))</f>
        <v>0</v>
      </c>
      <c r="G42" s="215">
        <f>_xlfn.IFERROR((F42*H42/100),"NA")</f>
        <v>0</v>
      </c>
      <c r="H42" s="173">
        <f>IF(F42="NA","NA",3)</f>
        <v>3</v>
      </c>
      <c r="I42" s="173">
        <v>3</v>
      </c>
      <c r="J42" s="265" t="s">
        <v>411</v>
      </c>
      <c r="K42" s="162"/>
    </row>
    <row r="43" spans="1:11" ht="21" customHeight="1">
      <c r="A43" s="228"/>
      <c r="B43" s="230"/>
      <c r="C43" s="310"/>
      <c r="D43" s="311"/>
      <c r="E43" s="268"/>
      <c r="F43" s="193"/>
      <c r="G43" s="215"/>
      <c r="H43" s="173"/>
      <c r="I43" s="173"/>
      <c r="J43" s="302"/>
      <c r="K43" s="162"/>
    </row>
    <row r="44" spans="1:11" ht="33.75" customHeight="1">
      <c r="A44" s="228"/>
      <c r="B44" s="231" t="s">
        <v>4</v>
      </c>
      <c r="C44" s="261" t="s">
        <v>409</v>
      </c>
      <c r="D44" s="262"/>
      <c r="E44" s="257"/>
      <c r="F44" s="193"/>
      <c r="G44" s="215"/>
      <c r="H44" s="173"/>
      <c r="I44" s="173"/>
      <c r="J44" s="302"/>
      <c r="K44" s="162"/>
    </row>
    <row r="45" spans="1:11" ht="33.75" customHeight="1">
      <c r="A45" s="228"/>
      <c r="B45" s="231"/>
      <c r="C45" s="242"/>
      <c r="D45" s="243"/>
      <c r="E45" s="258"/>
      <c r="F45" s="194"/>
      <c r="G45" s="215"/>
      <c r="H45" s="173"/>
      <c r="I45" s="173"/>
      <c r="J45" s="303"/>
      <c r="K45" s="162"/>
    </row>
    <row r="46" spans="1:12" ht="44.25" customHeight="1">
      <c r="A46" s="232" t="s">
        <v>412</v>
      </c>
      <c r="B46" s="229" t="s">
        <v>27</v>
      </c>
      <c r="C46" s="238" t="s">
        <v>413</v>
      </c>
      <c r="D46" s="239"/>
      <c r="E46" s="268"/>
      <c r="F46" s="192">
        <f>IF(E46="NA","NA",_xlfn.IFERROR(E46/E48*100,0))</f>
        <v>0</v>
      </c>
      <c r="G46" s="215">
        <f>_xlfn.IFERROR((F46*H46/100),"NA")</f>
        <v>0</v>
      </c>
      <c r="H46" s="173">
        <f>IF(F46="NA","NA",3)</f>
        <v>3</v>
      </c>
      <c r="I46" s="173">
        <v>3</v>
      </c>
      <c r="J46" s="265" t="s">
        <v>415</v>
      </c>
      <c r="K46" s="162"/>
      <c r="L46" t="s">
        <v>88</v>
      </c>
    </row>
    <row r="47" spans="1:11" ht="44.25" customHeight="1">
      <c r="A47" s="233"/>
      <c r="B47" s="230"/>
      <c r="C47" s="240"/>
      <c r="D47" s="241"/>
      <c r="E47" s="268"/>
      <c r="F47" s="193"/>
      <c r="G47" s="215"/>
      <c r="H47" s="173"/>
      <c r="I47" s="173"/>
      <c r="J47" s="266"/>
      <c r="K47" s="162"/>
    </row>
    <row r="48" spans="1:11" ht="44.25" customHeight="1">
      <c r="A48" s="233"/>
      <c r="B48" s="231" t="s">
        <v>4</v>
      </c>
      <c r="C48" s="261" t="s">
        <v>414</v>
      </c>
      <c r="D48" s="262"/>
      <c r="E48" s="257"/>
      <c r="F48" s="193"/>
      <c r="G48" s="215"/>
      <c r="H48" s="173"/>
      <c r="I48" s="173"/>
      <c r="J48" s="266"/>
      <c r="K48" s="162"/>
    </row>
    <row r="49" spans="1:11" ht="44.25" customHeight="1">
      <c r="A49" s="234"/>
      <c r="B49" s="231"/>
      <c r="C49" s="242"/>
      <c r="D49" s="243"/>
      <c r="E49" s="258"/>
      <c r="F49" s="194"/>
      <c r="G49" s="215"/>
      <c r="H49" s="173"/>
      <c r="I49" s="173"/>
      <c r="J49" s="267"/>
      <c r="K49" s="162"/>
    </row>
    <row r="50" spans="1:11" ht="39" customHeight="1">
      <c r="A50" s="232" t="s">
        <v>476</v>
      </c>
      <c r="B50" s="229" t="s">
        <v>27</v>
      </c>
      <c r="C50" s="238" t="s">
        <v>416</v>
      </c>
      <c r="D50" s="239"/>
      <c r="E50" s="268"/>
      <c r="F50" s="192">
        <f>IF(E50="NA","NA",_xlfn.IFERROR(E50/E52*100,0))</f>
        <v>0</v>
      </c>
      <c r="G50" s="215">
        <f>_xlfn.IFERROR((F50*H50/100),"NA")</f>
        <v>0</v>
      </c>
      <c r="H50" s="174">
        <f>IF(F50="NA","NA",3)</f>
        <v>3</v>
      </c>
      <c r="I50" s="173">
        <v>3</v>
      </c>
      <c r="J50" s="265" t="s">
        <v>713</v>
      </c>
      <c r="K50" s="162"/>
    </row>
    <row r="51" spans="1:11" ht="23.25" customHeight="1">
      <c r="A51" s="233"/>
      <c r="B51" s="230"/>
      <c r="C51" s="306"/>
      <c r="D51" s="307"/>
      <c r="E51" s="268"/>
      <c r="F51" s="193"/>
      <c r="G51" s="215"/>
      <c r="H51" s="353"/>
      <c r="I51" s="173"/>
      <c r="J51" s="266"/>
      <c r="K51" s="162"/>
    </row>
    <row r="52" spans="1:11" ht="24.75" customHeight="1">
      <c r="A52" s="233"/>
      <c r="B52" s="231" t="s">
        <v>4</v>
      </c>
      <c r="C52" s="261" t="s">
        <v>417</v>
      </c>
      <c r="D52" s="262"/>
      <c r="E52" s="257"/>
      <c r="F52" s="193"/>
      <c r="G52" s="215"/>
      <c r="H52" s="353"/>
      <c r="I52" s="173"/>
      <c r="J52" s="266"/>
      <c r="K52" s="162"/>
    </row>
    <row r="53" spans="1:11" ht="24.75" customHeight="1">
      <c r="A53" s="234"/>
      <c r="B53" s="231"/>
      <c r="C53" s="242"/>
      <c r="D53" s="243"/>
      <c r="E53" s="258"/>
      <c r="F53" s="194"/>
      <c r="G53" s="215"/>
      <c r="H53" s="354"/>
      <c r="I53" s="173"/>
      <c r="J53" s="267"/>
      <c r="K53" s="162"/>
    </row>
    <row r="54" spans="1:11" ht="22.5" customHeight="1">
      <c r="A54" s="377" t="s">
        <v>708</v>
      </c>
      <c r="B54" s="229" t="s">
        <v>27</v>
      </c>
      <c r="C54" s="308" t="s">
        <v>709</v>
      </c>
      <c r="D54" s="309"/>
      <c r="E54" s="268"/>
      <c r="F54" s="192">
        <f>IF(E54="NA","NA",_xlfn.IFERROR(E54/E56*100,0))</f>
        <v>0</v>
      </c>
      <c r="G54" s="215">
        <f>_xlfn.IFERROR((F54*H54/100),"NA")</f>
        <v>0</v>
      </c>
      <c r="H54" s="174">
        <f>IF(F54="NA","NA",3)</f>
        <v>3</v>
      </c>
      <c r="I54" s="173">
        <v>3</v>
      </c>
      <c r="J54" s="265" t="s">
        <v>714</v>
      </c>
      <c r="K54" s="162"/>
    </row>
    <row r="55" spans="1:11" ht="24.75" customHeight="1">
      <c r="A55" s="378"/>
      <c r="B55" s="230"/>
      <c r="C55" s="310"/>
      <c r="D55" s="311"/>
      <c r="E55" s="268"/>
      <c r="F55" s="193"/>
      <c r="G55" s="215"/>
      <c r="H55" s="353"/>
      <c r="I55" s="173"/>
      <c r="J55" s="266"/>
      <c r="K55" s="162"/>
    </row>
    <row r="56" spans="1:11" ht="23.25" customHeight="1">
      <c r="A56" s="378"/>
      <c r="B56" s="231" t="s">
        <v>4</v>
      </c>
      <c r="C56" s="261" t="s">
        <v>710</v>
      </c>
      <c r="D56" s="262"/>
      <c r="E56" s="257"/>
      <c r="F56" s="193"/>
      <c r="G56" s="215"/>
      <c r="H56" s="353"/>
      <c r="I56" s="173"/>
      <c r="J56" s="266"/>
      <c r="K56" s="162"/>
    </row>
    <row r="57" spans="1:11" ht="23.25" customHeight="1">
      <c r="A57" s="379"/>
      <c r="B57" s="231"/>
      <c r="C57" s="242"/>
      <c r="D57" s="243"/>
      <c r="E57" s="258"/>
      <c r="F57" s="194"/>
      <c r="G57" s="215"/>
      <c r="H57" s="354"/>
      <c r="I57" s="173"/>
      <c r="J57" s="267"/>
      <c r="K57" s="162"/>
    </row>
    <row r="58" spans="1:11" ht="22.5" customHeight="1">
      <c r="A58" s="377" t="s">
        <v>732</v>
      </c>
      <c r="B58" s="229" t="s">
        <v>27</v>
      </c>
      <c r="C58" s="308" t="s">
        <v>711</v>
      </c>
      <c r="D58" s="309"/>
      <c r="E58" s="268"/>
      <c r="F58" s="192">
        <f>IF(E58="NA","NA",_xlfn.IFERROR(E58/E60*100,0))</f>
        <v>0</v>
      </c>
      <c r="G58" s="215">
        <f>_xlfn.IFERROR((F58*H58/100),"NA")</f>
        <v>0</v>
      </c>
      <c r="H58" s="174">
        <f>IF(F58="NA","NA",3)</f>
        <v>3</v>
      </c>
      <c r="I58" s="173">
        <v>3</v>
      </c>
      <c r="J58" s="265" t="s">
        <v>714</v>
      </c>
      <c r="K58" s="162"/>
    </row>
    <row r="59" spans="1:11" ht="24.75" customHeight="1">
      <c r="A59" s="378"/>
      <c r="B59" s="230"/>
      <c r="C59" s="310"/>
      <c r="D59" s="311"/>
      <c r="E59" s="268"/>
      <c r="F59" s="193"/>
      <c r="G59" s="215"/>
      <c r="H59" s="353"/>
      <c r="I59" s="173"/>
      <c r="J59" s="266"/>
      <c r="K59" s="162"/>
    </row>
    <row r="60" spans="1:11" ht="23.25" customHeight="1">
      <c r="A60" s="378"/>
      <c r="B60" s="231" t="s">
        <v>4</v>
      </c>
      <c r="C60" s="261" t="s">
        <v>712</v>
      </c>
      <c r="D60" s="262"/>
      <c r="E60" s="257"/>
      <c r="F60" s="193"/>
      <c r="G60" s="215"/>
      <c r="H60" s="353"/>
      <c r="I60" s="173"/>
      <c r="J60" s="266"/>
      <c r="K60" s="162"/>
    </row>
    <row r="61" spans="1:11" ht="23.25" customHeight="1">
      <c r="A61" s="379"/>
      <c r="B61" s="231"/>
      <c r="C61" s="242"/>
      <c r="D61" s="243"/>
      <c r="E61" s="258"/>
      <c r="F61" s="194"/>
      <c r="G61" s="215"/>
      <c r="H61" s="354"/>
      <c r="I61" s="173"/>
      <c r="J61" s="267"/>
      <c r="K61" s="162"/>
    </row>
    <row r="62" spans="1:11" ht="32.25" customHeight="1">
      <c r="A62" s="251" t="s">
        <v>715</v>
      </c>
      <c r="B62" s="229" t="s">
        <v>27</v>
      </c>
      <c r="C62" s="240" t="s">
        <v>422</v>
      </c>
      <c r="D62" s="241"/>
      <c r="E62" s="268"/>
      <c r="F62" s="192">
        <f>IF(E62="NA","NA",_xlfn.IFERROR(E62/E64*100,0))</f>
        <v>0</v>
      </c>
      <c r="G62" s="215">
        <f>_xlfn.IFERROR((F62*H62/100),"NA")</f>
        <v>0</v>
      </c>
      <c r="H62" s="174">
        <f>IF(F62="NA","NA",3)</f>
        <v>3</v>
      </c>
      <c r="I62" s="173">
        <v>3</v>
      </c>
      <c r="J62" s="265" t="s">
        <v>423</v>
      </c>
      <c r="K62" s="162"/>
    </row>
    <row r="63" spans="1:11" ht="24.75" customHeight="1">
      <c r="A63" s="252"/>
      <c r="B63" s="230"/>
      <c r="C63" s="306"/>
      <c r="D63" s="307"/>
      <c r="E63" s="268"/>
      <c r="F63" s="193"/>
      <c r="G63" s="215"/>
      <c r="H63" s="353"/>
      <c r="I63" s="173"/>
      <c r="J63" s="266"/>
      <c r="K63" s="162"/>
    </row>
    <row r="64" spans="1:11" ht="23.25" customHeight="1">
      <c r="A64" s="252"/>
      <c r="B64" s="231" t="s">
        <v>4</v>
      </c>
      <c r="C64" s="261" t="s">
        <v>303</v>
      </c>
      <c r="D64" s="262"/>
      <c r="E64" s="257"/>
      <c r="F64" s="193"/>
      <c r="G64" s="215"/>
      <c r="H64" s="353"/>
      <c r="I64" s="173"/>
      <c r="J64" s="266"/>
      <c r="K64" s="162"/>
    </row>
    <row r="65" spans="1:11" ht="23.25" customHeight="1">
      <c r="A65" s="253"/>
      <c r="B65" s="231"/>
      <c r="C65" s="242"/>
      <c r="D65" s="243"/>
      <c r="E65" s="258"/>
      <c r="F65" s="194"/>
      <c r="G65" s="215"/>
      <c r="H65" s="354"/>
      <c r="I65" s="173"/>
      <c r="J65" s="267"/>
      <c r="K65" s="162"/>
    </row>
    <row r="66" spans="1:12" ht="44.25" customHeight="1">
      <c r="A66" s="232" t="s">
        <v>716</v>
      </c>
      <c r="B66" s="229" t="s">
        <v>27</v>
      </c>
      <c r="C66" s="238" t="s">
        <v>425</v>
      </c>
      <c r="D66" s="239"/>
      <c r="E66" s="268"/>
      <c r="F66" s="192">
        <f>IF(E66="NA","NA",_xlfn.IFERROR(E66/E68*100,0))</f>
        <v>0</v>
      </c>
      <c r="G66" s="215">
        <f>_xlfn.IFERROR((F66*H66/100),"NA")</f>
        <v>0</v>
      </c>
      <c r="H66" s="173">
        <f>IF(F66="NA","NA",3)</f>
        <v>3</v>
      </c>
      <c r="I66" s="173">
        <v>3</v>
      </c>
      <c r="J66" s="265" t="s">
        <v>415</v>
      </c>
      <c r="K66" s="162"/>
      <c r="L66" t="s">
        <v>88</v>
      </c>
    </row>
    <row r="67" spans="1:11" ht="44.25" customHeight="1">
      <c r="A67" s="233"/>
      <c r="B67" s="230"/>
      <c r="C67" s="240"/>
      <c r="D67" s="241"/>
      <c r="E67" s="268"/>
      <c r="F67" s="193"/>
      <c r="G67" s="215"/>
      <c r="H67" s="173"/>
      <c r="I67" s="173"/>
      <c r="J67" s="266"/>
      <c r="K67" s="162"/>
    </row>
    <row r="68" spans="1:11" ht="44.25" customHeight="1">
      <c r="A68" s="233"/>
      <c r="B68" s="231" t="s">
        <v>4</v>
      </c>
      <c r="C68" s="261" t="s">
        <v>424</v>
      </c>
      <c r="D68" s="262"/>
      <c r="E68" s="257"/>
      <c r="F68" s="193"/>
      <c r="G68" s="215"/>
      <c r="H68" s="173"/>
      <c r="I68" s="173"/>
      <c r="J68" s="266"/>
      <c r="K68" s="162"/>
    </row>
    <row r="69" spans="1:11" ht="44.25" customHeight="1">
      <c r="A69" s="234"/>
      <c r="B69" s="231"/>
      <c r="C69" s="242"/>
      <c r="D69" s="243"/>
      <c r="E69" s="258"/>
      <c r="F69" s="194"/>
      <c r="G69" s="215"/>
      <c r="H69" s="173"/>
      <c r="I69" s="173"/>
      <c r="J69" s="267"/>
      <c r="K69" s="162"/>
    </row>
    <row r="70" spans="1:11" ht="15.75" customHeight="1">
      <c r="A70" s="232" t="s">
        <v>717</v>
      </c>
      <c r="B70" s="229" t="s">
        <v>27</v>
      </c>
      <c r="C70" s="308" t="s">
        <v>448</v>
      </c>
      <c r="D70" s="309"/>
      <c r="E70" s="268"/>
      <c r="F70" s="192">
        <f>IF(E70="NA","NA",_xlfn.IFERROR(E70/E72*100,0))</f>
        <v>0</v>
      </c>
      <c r="G70" s="215">
        <f>_xlfn.IFERROR((F70*H70/100),"NA")</f>
        <v>0</v>
      </c>
      <c r="H70" s="173">
        <f>IF(F70="NA","NA",3)</f>
        <v>3</v>
      </c>
      <c r="I70" s="173">
        <v>3</v>
      </c>
      <c r="J70" s="265" t="s">
        <v>450</v>
      </c>
      <c r="K70" s="162"/>
    </row>
    <row r="71" spans="1:11" ht="15.75" customHeight="1">
      <c r="A71" s="233"/>
      <c r="B71" s="230"/>
      <c r="C71" s="310"/>
      <c r="D71" s="311"/>
      <c r="E71" s="268"/>
      <c r="F71" s="193"/>
      <c r="G71" s="215"/>
      <c r="H71" s="173"/>
      <c r="I71" s="173"/>
      <c r="J71" s="266"/>
      <c r="K71" s="162"/>
    </row>
    <row r="72" spans="1:11" ht="26.25" customHeight="1">
      <c r="A72" s="233"/>
      <c r="B72" s="231" t="s">
        <v>4</v>
      </c>
      <c r="C72" s="261" t="s">
        <v>449</v>
      </c>
      <c r="D72" s="262"/>
      <c r="E72" s="257"/>
      <c r="F72" s="193"/>
      <c r="G72" s="215"/>
      <c r="H72" s="173"/>
      <c r="I72" s="173"/>
      <c r="J72" s="266"/>
      <c r="K72" s="162"/>
    </row>
    <row r="73" spans="1:11" ht="22.5" customHeight="1">
      <c r="A73" s="234"/>
      <c r="B73" s="231"/>
      <c r="C73" s="242"/>
      <c r="D73" s="243"/>
      <c r="E73" s="258"/>
      <c r="F73" s="194"/>
      <c r="G73" s="215"/>
      <c r="H73" s="173"/>
      <c r="I73" s="173"/>
      <c r="J73" s="267"/>
      <c r="K73" s="162"/>
    </row>
    <row r="74" spans="1:11" ht="24.75" customHeight="1">
      <c r="A74" s="232" t="s">
        <v>718</v>
      </c>
      <c r="B74" s="229" t="s">
        <v>27</v>
      </c>
      <c r="C74" s="308" t="s">
        <v>452</v>
      </c>
      <c r="D74" s="309"/>
      <c r="E74" s="268"/>
      <c r="F74" s="192">
        <f>IF(E74="NA","NA",_xlfn.IFERROR(E74/E76*100,0))</f>
        <v>0</v>
      </c>
      <c r="G74" s="215">
        <f>_xlfn.IFERROR((F74*H74/100),"NA")</f>
        <v>0</v>
      </c>
      <c r="H74" s="173">
        <f>IF(F74="NA","NA",3)</f>
        <v>3</v>
      </c>
      <c r="I74" s="173">
        <v>3</v>
      </c>
      <c r="J74" s="265" t="s">
        <v>450</v>
      </c>
      <c r="K74" s="162"/>
    </row>
    <row r="75" spans="1:11" ht="18" customHeight="1">
      <c r="A75" s="233"/>
      <c r="B75" s="230"/>
      <c r="C75" s="310"/>
      <c r="D75" s="311"/>
      <c r="E75" s="268"/>
      <c r="F75" s="193"/>
      <c r="G75" s="215"/>
      <c r="H75" s="173"/>
      <c r="I75" s="173"/>
      <c r="J75" s="266"/>
      <c r="K75" s="162"/>
    </row>
    <row r="76" spans="1:11" ht="22.5" customHeight="1">
      <c r="A76" s="233"/>
      <c r="B76" s="231" t="s">
        <v>4</v>
      </c>
      <c r="C76" s="261" t="s">
        <v>451</v>
      </c>
      <c r="D76" s="262"/>
      <c r="E76" s="257"/>
      <c r="F76" s="193"/>
      <c r="G76" s="215"/>
      <c r="H76" s="173"/>
      <c r="I76" s="173"/>
      <c r="J76" s="266"/>
      <c r="K76" s="162"/>
    </row>
    <row r="77" spans="1:11" ht="23.25" customHeight="1">
      <c r="A77" s="234"/>
      <c r="B77" s="231"/>
      <c r="C77" s="242"/>
      <c r="D77" s="243"/>
      <c r="E77" s="258"/>
      <c r="F77" s="194"/>
      <c r="G77" s="215"/>
      <c r="H77" s="173"/>
      <c r="I77" s="173"/>
      <c r="J77" s="267"/>
      <c r="K77" s="162"/>
    </row>
    <row r="78" spans="1:11" ht="9" customHeight="1" hidden="1">
      <c r="A78" s="232" t="s">
        <v>719</v>
      </c>
      <c r="B78" s="229" t="s">
        <v>27</v>
      </c>
      <c r="C78" s="308" t="s">
        <v>453</v>
      </c>
      <c r="D78" s="309"/>
      <c r="E78" s="268"/>
      <c r="F78" s="192">
        <f>IF(E78="NA","NA",_xlfn.IFERROR(E78/E80*100,0))</f>
        <v>0</v>
      </c>
      <c r="G78" s="215">
        <f>_xlfn.IFERROR((F78*H78/100),"NA")</f>
        <v>0</v>
      </c>
      <c r="H78" s="173">
        <f>IF(F79="NA","NA",3)</f>
        <v>3</v>
      </c>
      <c r="I78" s="173">
        <v>3</v>
      </c>
      <c r="J78" s="265" t="s">
        <v>450</v>
      </c>
      <c r="K78" s="162"/>
    </row>
    <row r="79" spans="1:11" ht="45.75" customHeight="1">
      <c r="A79" s="233"/>
      <c r="B79" s="230"/>
      <c r="C79" s="310"/>
      <c r="D79" s="311"/>
      <c r="E79" s="268"/>
      <c r="F79" s="193"/>
      <c r="G79" s="215"/>
      <c r="H79" s="173"/>
      <c r="I79" s="173"/>
      <c r="J79" s="266"/>
      <c r="K79" s="162"/>
    </row>
    <row r="80" spans="1:11" ht="20.25" customHeight="1">
      <c r="A80" s="233"/>
      <c r="B80" s="231" t="s">
        <v>4</v>
      </c>
      <c r="C80" s="261" t="s">
        <v>454</v>
      </c>
      <c r="D80" s="262"/>
      <c r="E80" s="257"/>
      <c r="F80" s="193"/>
      <c r="G80" s="215"/>
      <c r="H80" s="173"/>
      <c r="I80" s="173"/>
      <c r="J80" s="266"/>
      <c r="K80" s="162"/>
    </row>
    <row r="81" spans="1:11" ht="20.25" customHeight="1">
      <c r="A81" s="234"/>
      <c r="B81" s="231"/>
      <c r="C81" s="242"/>
      <c r="D81" s="243"/>
      <c r="E81" s="258"/>
      <c r="F81" s="194"/>
      <c r="G81" s="215"/>
      <c r="H81" s="173"/>
      <c r="I81" s="173"/>
      <c r="J81" s="267"/>
      <c r="K81" s="162"/>
    </row>
    <row r="82" spans="1:11" ht="22.5" customHeight="1">
      <c r="A82" s="251" t="s">
        <v>720</v>
      </c>
      <c r="B82" s="229" t="s">
        <v>27</v>
      </c>
      <c r="C82" s="240" t="s">
        <v>455</v>
      </c>
      <c r="D82" s="241"/>
      <c r="E82" s="268"/>
      <c r="F82" s="192">
        <f>IF(E82="NA","NA",_xlfn.IFERROR(E82/E84*100,0))</f>
        <v>0</v>
      </c>
      <c r="G82" s="215">
        <f>_xlfn.IFERROR((F82*H82/100),"NA")</f>
        <v>0</v>
      </c>
      <c r="H82" s="174">
        <f>IF(F82="NA","NA",3)</f>
        <v>3</v>
      </c>
      <c r="I82" s="173">
        <v>3</v>
      </c>
      <c r="J82" s="265" t="s">
        <v>356</v>
      </c>
      <c r="K82" s="162"/>
    </row>
    <row r="83" spans="1:11" ht="41.25" customHeight="1">
      <c r="A83" s="252"/>
      <c r="B83" s="230"/>
      <c r="C83" s="306"/>
      <c r="D83" s="307"/>
      <c r="E83" s="268"/>
      <c r="F83" s="193"/>
      <c r="G83" s="215"/>
      <c r="H83" s="353"/>
      <c r="I83" s="173"/>
      <c r="J83" s="266"/>
      <c r="K83" s="162"/>
    </row>
    <row r="84" spans="1:11" ht="23.25" customHeight="1">
      <c r="A84" s="252"/>
      <c r="B84" s="231" t="s">
        <v>4</v>
      </c>
      <c r="C84" s="261" t="s">
        <v>303</v>
      </c>
      <c r="D84" s="262"/>
      <c r="E84" s="257"/>
      <c r="F84" s="193"/>
      <c r="G84" s="215"/>
      <c r="H84" s="353"/>
      <c r="I84" s="173"/>
      <c r="J84" s="266"/>
      <c r="K84" s="162"/>
    </row>
    <row r="85" spans="1:11" ht="23.25" customHeight="1">
      <c r="A85" s="253"/>
      <c r="B85" s="231"/>
      <c r="C85" s="242"/>
      <c r="D85" s="243"/>
      <c r="E85" s="258"/>
      <c r="F85" s="194"/>
      <c r="G85" s="215"/>
      <c r="H85" s="354"/>
      <c r="I85" s="173"/>
      <c r="J85" s="267"/>
      <c r="K85" s="162"/>
    </row>
    <row r="86" spans="1:11" ht="28.5" customHeight="1">
      <c r="A86" s="228" t="s">
        <v>721</v>
      </c>
      <c r="B86" s="229" t="s">
        <v>27</v>
      </c>
      <c r="C86" s="287" t="s">
        <v>6</v>
      </c>
      <c r="D86" s="287"/>
      <c r="E86" s="203" t="s">
        <v>9</v>
      </c>
      <c r="F86" s="203" t="s">
        <v>9</v>
      </c>
      <c r="G86" s="247"/>
      <c r="H86" s="174">
        <f>IF(G86="NA","NA",3)</f>
        <v>3</v>
      </c>
      <c r="I86" s="141">
        <v>3</v>
      </c>
      <c r="J86" s="265" t="s">
        <v>464</v>
      </c>
      <c r="K86" s="162"/>
    </row>
    <row r="87" spans="1:11" ht="28.5" customHeight="1">
      <c r="A87" s="228"/>
      <c r="B87" s="230"/>
      <c r="C87" s="246"/>
      <c r="D87" s="246"/>
      <c r="E87" s="244"/>
      <c r="F87" s="244"/>
      <c r="G87" s="351"/>
      <c r="H87" s="353"/>
      <c r="I87" s="174"/>
      <c r="J87" s="266"/>
      <c r="K87" s="162"/>
    </row>
    <row r="88" spans="1:11" ht="28.5" customHeight="1">
      <c r="A88" s="228"/>
      <c r="B88" s="231" t="s">
        <v>4</v>
      </c>
      <c r="C88" s="246"/>
      <c r="D88" s="246"/>
      <c r="E88" s="244"/>
      <c r="F88" s="244"/>
      <c r="G88" s="351"/>
      <c r="H88" s="353"/>
      <c r="I88" s="174"/>
      <c r="J88" s="266"/>
      <c r="K88" s="162"/>
    </row>
    <row r="89" spans="1:11" ht="28.5" customHeight="1">
      <c r="A89" s="228"/>
      <c r="B89" s="231"/>
      <c r="C89" s="246"/>
      <c r="D89" s="246"/>
      <c r="E89" s="245"/>
      <c r="F89" s="245"/>
      <c r="G89" s="352"/>
      <c r="H89" s="354"/>
      <c r="I89" s="142"/>
      <c r="J89" s="267"/>
      <c r="K89" s="162"/>
    </row>
    <row r="90" spans="1:11" ht="36.75" customHeight="1">
      <c r="A90" s="251" t="s">
        <v>722</v>
      </c>
      <c r="B90" s="229" t="s">
        <v>27</v>
      </c>
      <c r="C90" s="240" t="s">
        <v>466</v>
      </c>
      <c r="D90" s="241"/>
      <c r="E90" s="268"/>
      <c r="F90" s="192">
        <f>IF(E90="NA","NA",_xlfn.IFERROR(E90/E92*100,0))</f>
        <v>0</v>
      </c>
      <c r="G90" s="215">
        <f>_xlfn.IFERROR((F90*H90/100),"NA")</f>
        <v>0</v>
      </c>
      <c r="H90" s="174">
        <f>IF(F90="NA","NA",3)</f>
        <v>3</v>
      </c>
      <c r="I90" s="173">
        <v>3</v>
      </c>
      <c r="J90" s="265" t="s">
        <v>467</v>
      </c>
      <c r="K90" s="162"/>
    </row>
    <row r="91" spans="1:11" ht="24.75" customHeight="1">
      <c r="A91" s="252"/>
      <c r="B91" s="230"/>
      <c r="C91" s="306"/>
      <c r="D91" s="307"/>
      <c r="E91" s="268"/>
      <c r="F91" s="193"/>
      <c r="G91" s="215"/>
      <c r="H91" s="353"/>
      <c r="I91" s="173"/>
      <c r="J91" s="266"/>
      <c r="K91" s="162"/>
    </row>
    <row r="92" spans="1:11" ht="23.25" customHeight="1">
      <c r="A92" s="252"/>
      <c r="B92" s="231" t="s">
        <v>4</v>
      </c>
      <c r="C92" s="261" t="s">
        <v>303</v>
      </c>
      <c r="D92" s="262"/>
      <c r="E92" s="257"/>
      <c r="F92" s="193"/>
      <c r="G92" s="215"/>
      <c r="H92" s="353"/>
      <c r="I92" s="173"/>
      <c r="J92" s="266"/>
      <c r="K92" s="162"/>
    </row>
    <row r="93" spans="1:11" ht="23.25" customHeight="1">
      <c r="A93" s="253"/>
      <c r="B93" s="231"/>
      <c r="C93" s="242"/>
      <c r="D93" s="243"/>
      <c r="E93" s="258"/>
      <c r="F93" s="194"/>
      <c r="G93" s="215"/>
      <c r="H93" s="354"/>
      <c r="I93" s="173"/>
      <c r="J93" s="267"/>
      <c r="K93" s="162"/>
    </row>
    <row r="94" spans="1:11" ht="22.5" customHeight="1">
      <c r="A94" s="251" t="s">
        <v>723</v>
      </c>
      <c r="B94" s="229" t="s">
        <v>27</v>
      </c>
      <c r="C94" s="240" t="s">
        <v>468</v>
      </c>
      <c r="D94" s="241"/>
      <c r="E94" s="268"/>
      <c r="F94" s="192">
        <f>IF(E94="NA","NA",_xlfn.IFERROR(E94/E96*100,0))</f>
        <v>0</v>
      </c>
      <c r="G94" s="215">
        <f>_xlfn.IFERROR((F94*H94/100),"NA")</f>
        <v>0</v>
      </c>
      <c r="H94" s="174">
        <f>IF(F94="NA","NA",3)</f>
        <v>3</v>
      </c>
      <c r="I94" s="173">
        <v>3</v>
      </c>
      <c r="J94" s="265" t="s">
        <v>469</v>
      </c>
      <c r="K94" s="162"/>
    </row>
    <row r="95" spans="1:11" ht="43.5" customHeight="1">
      <c r="A95" s="252"/>
      <c r="B95" s="230"/>
      <c r="C95" s="306"/>
      <c r="D95" s="307"/>
      <c r="E95" s="268"/>
      <c r="F95" s="193"/>
      <c r="G95" s="215"/>
      <c r="H95" s="353"/>
      <c r="I95" s="173"/>
      <c r="J95" s="266"/>
      <c r="K95" s="162"/>
    </row>
    <row r="96" spans="1:11" ht="23.25" customHeight="1">
      <c r="A96" s="252"/>
      <c r="B96" s="231" t="s">
        <v>4</v>
      </c>
      <c r="C96" s="261" t="s">
        <v>303</v>
      </c>
      <c r="D96" s="262"/>
      <c r="E96" s="257"/>
      <c r="F96" s="193"/>
      <c r="G96" s="215"/>
      <c r="H96" s="353"/>
      <c r="I96" s="173"/>
      <c r="J96" s="266"/>
      <c r="K96" s="162"/>
    </row>
    <row r="97" spans="1:11" ht="23.25" customHeight="1">
      <c r="A97" s="253"/>
      <c r="B97" s="231"/>
      <c r="C97" s="242"/>
      <c r="D97" s="243"/>
      <c r="E97" s="258"/>
      <c r="F97" s="194"/>
      <c r="G97" s="215"/>
      <c r="H97" s="354"/>
      <c r="I97" s="173"/>
      <c r="J97" s="267"/>
      <c r="K97" s="162"/>
    </row>
    <row r="98" spans="1:11" ht="45" customHeight="1">
      <c r="A98" s="232" t="s">
        <v>724</v>
      </c>
      <c r="B98" s="229" t="s">
        <v>27</v>
      </c>
      <c r="C98" s="238" t="s">
        <v>470</v>
      </c>
      <c r="D98" s="239"/>
      <c r="E98" s="268"/>
      <c r="F98" s="192">
        <f>IF(E98="NA","NA",_xlfn.IFERROR(E98/E100*100,0))</f>
        <v>0</v>
      </c>
      <c r="G98" s="215">
        <f>_xlfn.IFERROR((F98*H98/100),"NA")</f>
        <v>0</v>
      </c>
      <c r="H98" s="173">
        <f>IF(F98="NA","NA",3)</f>
        <v>3</v>
      </c>
      <c r="I98" s="173">
        <v>3</v>
      </c>
      <c r="J98" s="265" t="s">
        <v>471</v>
      </c>
      <c r="K98" s="162"/>
    </row>
    <row r="99" spans="1:11" ht="15">
      <c r="A99" s="233"/>
      <c r="B99" s="230"/>
      <c r="C99" s="306"/>
      <c r="D99" s="307"/>
      <c r="E99" s="268"/>
      <c r="F99" s="193"/>
      <c r="G99" s="215"/>
      <c r="H99" s="173"/>
      <c r="I99" s="173"/>
      <c r="J99" s="266"/>
      <c r="K99" s="162"/>
    </row>
    <row r="100" spans="1:11" ht="27" customHeight="1">
      <c r="A100" s="233"/>
      <c r="B100" s="231" t="s">
        <v>4</v>
      </c>
      <c r="C100" s="261" t="s">
        <v>84</v>
      </c>
      <c r="D100" s="262"/>
      <c r="E100" s="257"/>
      <c r="F100" s="193"/>
      <c r="G100" s="215"/>
      <c r="H100" s="173"/>
      <c r="I100" s="173"/>
      <c r="J100" s="266"/>
      <c r="K100" s="162"/>
    </row>
    <row r="101" spans="1:11" ht="42.75" customHeight="1">
      <c r="A101" s="234"/>
      <c r="B101" s="231"/>
      <c r="C101" s="242"/>
      <c r="D101" s="243"/>
      <c r="E101" s="258"/>
      <c r="F101" s="194"/>
      <c r="G101" s="215"/>
      <c r="H101" s="173"/>
      <c r="I101" s="173"/>
      <c r="J101" s="267"/>
      <c r="K101" s="162"/>
    </row>
    <row r="102" spans="1:11" ht="27.75" customHeight="1">
      <c r="A102" s="343" t="s">
        <v>725</v>
      </c>
      <c r="B102" s="229" t="s">
        <v>27</v>
      </c>
      <c r="C102" s="240" t="s">
        <v>477</v>
      </c>
      <c r="D102" s="241"/>
      <c r="E102" s="268"/>
      <c r="F102" s="192">
        <f>IF(E102="NA","NA",_xlfn.IFERROR(E102/E104*100,0))</f>
        <v>0</v>
      </c>
      <c r="G102" s="215">
        <f>_xlfn.IFERROR((F102*H102/100),"NA")</f>
        <v>0</v>
      </c>
      <c r="H102" s="174">
        <f>IF(F102="NA","NA",3)</f>
        <v>3</v>
      </c>
      <c r="I102" s="173">
        <v>3</v>
      </c>
      <c r="J102" s="265" t="s">
        <v>478</v>
      </c>
      <c r="K102" s="162"/>
    </row>
    <row r="103" spans="1:11" ht="27.75" customHeight="1">
      <c r="A103" s="252"/>
      <c r="B103" s="230"/>
      <c r="C103" s="306"/>
      <c r="D103" s="307"/>
      <c r="E103" s="268"/>
      <c r="F103" s="193"/>
      <c r="G103" s="215"/>
      <c r="H103" s="353"/>
      <c r="I103" s="173"/>
      <c r="J103" s="266"/>
      <c r="K103" s="162"/>
    </row>
    <row r="104" spans="1:11" ht="27.75" customHeight="1">
      <c r="A104" s="252"/>
      <c r="B104" s="231" t="s">
        <v>4</v>
      </c>
      <c r="C104" s="261" t="s">
        <v>303</v>
      </c>
      <c r="D104" s="262"/>
      <c r="E104" s="257"/>
      <c r="F104" s="193"/>
      <c r="G104" s="215"/>
      <c r="H104" s="353"/>
      <c r="I104" s="173"/>
      <c r="J104" s="266"/>
      <c r="K104" s="162"/>
    </row>
    <row r="105" spans="1:11" ht="27.75" customHeight="1">
      <c r="A105" s="253"/>
      <c r="B105" s="231"/>
      <c r="C105" s="242"/>
      <c r="D105" s="243"/>
      <c r="E105" s="258"/>
      <c r="F105" s="194"/>
      <c r="G105" s="215"/>
      <c r="H105" s="354"/>
      <c r="I105" s="173"/>
      <c r="J105" s="267"/>
      <c r="K105" s="162"/>
    </row>
    <row r="106" spans="1:11" ht="31.5" customHeight="1">
      <c r="A106" s="228" t="s">
        <v>726</v>
      </c>
      <c r="B106" s="229" t="s">
        <v>27</v>
      </c>
      <c r="C106" s="287" t="s">
        <v>6</v>
      </c>
      <c r="D106" s="287"/>
      <c r="E106" s="203" t="s">
        <v>9</v>
      </c>
      <c r="F106" s="203" t="s">
        <v>9</v>
      </c>
      <c r="G106" s="247"/>
      <c r="H106" s="173">
        <f>IF(G106="NA","NA",2)</f>
        <v>2</v>
      </c>
      <c r="I106" s="173">
        <v>2</v>
      </c>
      <c r="J106" s="265" t="s">
        <v>479</v>
      </c>
      <c r="K106" s="162"/>
    </row>
    <row r="107" spans="1:11" ht="31.5" customHeight="1">
      <c r="A107" s="228"/>
      <c r="B107" s="230"/>
      <c r="C107" s="246"/>
      <c r="D107" s="246"/>
      <c r="E107" s="244"/>
      <c r="F107" s="244"/>
      <c r="G107" s="351"/>
      <c r="H107" s="173"/>
      <c r="I107" s="173"/>
      <c r="J107" s="266"/>
      <c r="K107" s="162"/>
    </row>
    <row r="108" spans="1:11" ht="24" customHeight="1">
      <c r="A108" s="228"/>
      <c r="B108" s="231" t="s">
        <v>4</v>
      </c>
      <c r="C108" s="246"/>
      <c r="D108" s="246"/>
      <c r="E108" s="244"/>
      <c r="F108" s="244"/>
      <c r="G108" s="351"/>
      <c r="H108" s="173"/>
      <c r="I108" s="173"/>
      <c r="J108" s="266"/>
      <c r="K108" s="162"/>
    </row>
    <row r="109" spans="1:11" ht="24" customHeight="1">
      <c r="A109" s="228"/>
      <c r="B109" s="231"/>
      <c r="C109" s="246"/>
      <c r="D109" s="246"/>
      <c r="E109" s="245"/>
      <c r="F109" s="245"/>
      <c r="G109" s="352"/>
      <c r="H109" s="173"/>
      <c r="I109" s="173"/>
      <c r="J109" s="267"/>
      <c r="K109" s="162"/>
    </row>
    <row r="110" spans="1:11" ht="42.75" customHeight="1">
      <c r="A110" s="300" t="s">
        <v>727</v>
      </c>
      <c r="B110" s="229" t="s">
        <v>27</v>
      </c>
      <c r="C110" s="238" t="s">
        <v>69</v>
      </c>
      <c r="D110" s="239"/>
      <c r="E110" s="268"/>
      <c r="F110" s="192">
        <f>IF(E110="NA","NA",_xlfn.IFERROR(E110/E112*100,0))</f>
        <v>0</v>
      </c>
      <c r="G110" s="215">
        <f>_xlfn.IFERROR((F110*H110/100),"NA")</f>
        <v>0</v>
      </c>
      <c r="H110" s="173">
        <f>IF(F110="NA","NA",3)</f>
        <v>3</v>
      </c>
      <c r="I110" s="173">
        <v>3</v>
      </c>
      <c r="J110" s="265" t="s">
        <v>480</v>
      </c>
      <c r="K110" s="162"/>
    </row>
    <row r="111" spans="1:11" ht="34.5" customHeight="1">
      <c r="A111" s="233"/>
      <c r="B111" s="230"/>
      <c r="C111" s="306"/>
      <c r="D111" s="307"/>
      <c r="E111" s="268"/>
      <c r="F111" s="193"/>
      <c r="G111" s="215"/>
      <c r="H111" s="173"/>
      <c r="I111" s="173"/>
      <c r="J111" s="302"/>
      <c r="K111" s="162"/>
    </row>
    <row r="112" spans="1:11" ht="30.75" customHeight="1">
      <c r="A112" s="233"/>
      <c r="B112" s="231" t="s">
        <v>4</v>
      </c>
      <c r="C112" s="261" t="s">
        <v>81</v>
      </c>
      <c r="D112" s="262"/>
      <c r="E112" s="257"/>
      <c r="F112" s="193"/>
      <c r="G112" s="215"/>
      <c r="H112" s="173"/>
      <c r="I112" s="173"/>
      <c r="J112" s="302"/>
      <c r="K112" s="162"/>
    </row>
    <row r="113" spans="1:11" ht="23.25" customHeight="1">
      <c r="A113" s="234"/>
      <c r="B113" s="231"/>
      <c r="C113" s="242"/>
      <c r="D113" s="243"/>
      <c r="E113" s="258"/>
      <c r="F113" s="194"/>
      <c r="G113" s="215"/>
      <c r="H113" s="173"/>
      <c r="I113" s="173"/>
      <c r="J113" s="303"/>
      <c r="K113" s="162"/>
    </row>
    <row r="114" spans="1:11" ht="27" customHeight="1">
      <c r="A114" s="232" t="s">
        <v>728</v>
      </c>
      <c r="B114" s="229" t="s">
        <v>27</v>
      </c>
      <c r="C114" s="287" t="s">
        <v>6</v>
      </c>
      <c r="D114" s="287"/>
      <c r="E114" s="203" t="s">
        <v>9</v>
      </c>
      <c r="F114" s="203" t="s">
        <v>9</v>
      </c>
      <c r="G114" s="247"/>
      <c r="H114" s="173">
        <f>IF(G114="NA","NA",3)</f>
        <v>3</v>
      </c>
      <c r="I114" s="173">
        <v>3</v>
      </c>
      <c r="J114" s="265" t="s">
        <v>479</v>
      </c>
      <c r="K114" s="162"/>
    </row>
    <row r="115" spans="1:11" ht="27" customHeight="1">
      <c r="A115" s="233"/>
      <c r="B115" s="230"/>
      <c r="C115" s="246"/>
      <c r="D115" s="246"/>
      <c r="E115" s="244"/>
      <c r="F115" s="244"/>
      <c r="G115" s="351"/>
      <c r="H115" s="173"/>
      <c r="I115" s="173"/>
      <c r="J115" s="266"/>
      <c r="K115" s="162"/>
    </row>
    <row r="116" spans="1:11" ht="27" customHeight="1">
      <c r="A116" s="233"/>
      <c r="B116" s="231" t="s">
        <v>4</v>
      </c>
      <c r="C116" s="246"/>
      <c r="D116" s="246"/>
      <c r="E116" s="244"/>
      <c r="F116" s="244"/>
      <c r="G116" s="351"/>
      <c r="H116" s="173"/>
      <c r="I116" s="173"/>
      <c r="J116" s="266"/>
      <c r="K116" s="162"/>
    </row>
    <row r="117" spans="1:11" ht="27" customHeight="1">
      <c r="A117" s="234"/>
      <c r="B117" s="231"/>
      <c r="C117" s="246"/>
      <c r="D117" s="246"/>
      <c r="E117" s="245"/>
      <c r="F117" s="245"/>
      <c r="G117" s="352"/>
      <c r="H117" s="173"/>
      <c r="I117" s="173"/>
      <c r="J117" s="267"/>
      <c r="K117" s="162"/>
    </row>
    <row r="118" spans="1:11" ht="21.75" customHeight="1">
      <c r="A118" s="232" t="s">
        <v>729</v>
      </c>
      <c r="B118" s="229" t="s">
        <v>27</v>
      </c>
      <c r="C118" s="238" t="s">
        <v>82</v>
      </c>
      <c r="D118" s="239"/>
      <c r="E118" s="268"/>
      <c r="F118" s="192">
        <f>IF(E118="NA","NA",_xlfn.IFERROR(E118/E120*100,0))</f>
        <v>0</v>
      </c>
      <c r="G118" s="215">
        <f>_xlfn.IFERROR((F118*H118/100),"NA")</f>
        <v>0</v>
      </c>
      <c r="H118" s="173">
        <f>IF(F118="NA","NA",3)</f>
        <v>3</v>
      </c>
      <c r="I118" s="173">
        <v>3</v>
      </c>
      <c r="J118" s="265" t="s">
        <v>481</v>
      </c>
      <c r="K118" s="162"/>
    </row>
    <row r="119" spans="1:11" ht="21.75" customHeight="1">
      <c r="A119" s="233"/>
      <c r="B119" s="230"/>
      <c r="C119" s="306"/>
      <c r="D119" s="307"/>
      <c r="E119" s="268"/>
      <c r="F119" s="193"/>
      <c r="G119" s="215"/>
      <c r="H119" s="173"/>
      <c r="I119" s="173"/>
      <c r="J119" s="302"/>
      <c r="K119" s="162"/>
    </row>
    <row r="120" spans="1:11" ht="41.25" customHeight="1">
      <c r="A120" s="233"/>
      <c r="B120" s="231" t="s">
        <v>4</v>
      </c>
      <c r="C120" s="261" t="s">
        <v>83</v>
      </c>
      <c r="D120" s="262"/>
      <c r="E120" s="257"/>
      <c r="F120" s="193"/>
      <c r="G120" s="215"/>
      <c r="H120" s="173"/>
      <c r="I120" s="173"/>
      <c r="J120" s="302"/>
      <c r="K120" s="162"/>
    </row>
    <row r="121" spans="1:11" ht="15">
      <c r="A121" s="234"/>
      <c r="B121" s="231"/>
      <c r="C121" s="242"/>
      <c r="D121" s="243"/>
      <c r="E121" s="258"/>
      <c r="F121" s="194"/>
      <c r="G121" s="215"/>
      <c r="H121" s="173"/>
      <c r="I121" s="173"/>
      <c r="J121" s="303"/>
      <c r="K121" s="162"/>
    </row>
    <row r="122" spans="1:11" ht="23.25" customHeight="1">
      <c r="A122" s="235" t="s">
        <v>730</v>
      </c>
      <c r="B122" s="229" t="s">
        <v>27</v>
      </c>
      <c r="C122" s="287" t="s">
        <v>6</v>
      </c>
      <c r="D122" s="287"/>
      <c r="E122" s="203" t="s">
        <v>9</v>
      </c>
      <c r="F122" s="203" t="s">
        <v>9</v>
      </c>
      <c r="G122" s="247"/>
      <c r="H122" s="173">
        <f>IF(G122="NA","NA",2)</f>
        <v>2</v>
      </c>
      <c r="I122" s="173">
        <v>2</v>
      </c>
      <c r="J122" s="319" t="s">
        <v>485</v>
      </c>
      <c r="K122" s="318"/>
    </row>
    <row r="123" spans="1:11" ht="23.25" customHeight="1">
      <c r="A123" s="236"/>
      <c r="B123" s="230"/>
      <c r="C123" s="246"/>
      <c r="D123" s="246"/>
      <c r="E123" s="244"/>
      <c r="F123" s="244"/>
      <c r="G123" s="351"/>
      <c r="H123" s="173"/>
      <c r="I123" s="173"/>
      <c r="J123" s="320"/>
      <c r="K123" s="318"/>
    </row>
    <row r="124" spans="1:11" ht="23.25" customHeight="1">
      <c r="A124" s="236"/>
      <c r="B124" s="231" t="s">
        <v>4</v>
      </c>
      <c r="C124" s="246"/>
      <c r="D124" s="246"/>
      <c r="E124" s="244"/>
      <c r="F124" s="244"/>
      <c r="G124" s="351"/>
      <c r="H124" s="173"/>
      <c r="I124" s="173"/>
      <c r="J124" s="320"/>
      <c r="K124" s="318"/>
    </row>
    <row r="125" spans="1:11" ht="23.25" customHeight="1">
      <c r="A125" s="237"/>
      <c r="B125" s="231"/>
      <c r="C125" s="246"/>
      <c r="D125" s="246"/>
      <c r="E125" s="245"/>
      <c r="F125" s="245"/>
      <c r="G125" s="352"/>
      <c r="H125" s="173"/>
      <c r="I125" s="173"/>
      <c r="J125" s="321"/>
      <c r="K125" s="318"/>
    </row>
    <row r="126" spans="1:11" ht="15">
      <c r="A126" s="269" t="s">
        <v>731</v>
      </c>
      <c r="B126" s="229" t="s">
        <v>27</v>
      </c>
      <c r="C126" s="287" t="s">
        <v>685</v>
      </c>
      <c r="D126" s="287"/>
      <c r="E126" s="203" t="s">
        <v>9</v>
      </c>
      <c r="F126" s="203" t="s">
        <v>9</v>
      </c>
      <c r="G126" s="247"/>
      <c r="H126" s="173">
        <v>2</v>
      </c>
      <c r="I126" s="173">
        <v>2</v>
      </c>
      <c r="J126" s="265" t="s">
        <v>486</v>
      </c>
      <c r="K126" s="162"/>
    </row>
    <row r="127" spans="1:11" ht="15">
      <c r="A127" s="269"/>
      <c r="B127" s="230"/>
      <c r="C127" s="246"/>
      <c r="D127" s="246"/>
      <c r="E127" s="244"/>
      <c r="F127" s="244"/>
      <c r="G127" s="351"/>
      <c r="H127" s="173"/>
      <c r="I127" s="173"/>
      <c r="J127" s="266"/>
      <c r="K127" s="162"/>
    </row>
    <row r="128" spans="1:11" ht="21" customHeight="1">
      <c r="A128" s="269"/>
      <c r="B128" s="231" t="s">
        <v>4</v>
      </c>
      <c r="C128" s="246"/>
      <c r="D128" s="246"/>
      <c r="E128" s="244"/>
      <c r="F128" s="244"/>
      <c r="G128" s="351"/>
      <c r="H128" s="173"/>
      <c r="I128" s="173"/>
      <c r="J128" s="266"/>
      <c r="K128" s="162"/>
    </row>
    <row r="129" spans="1:11" ht="22.5" customHeight="1">
      <c r="A129" s="269"/>
      <c r="B129" s="231"/>
      <c r="C129" s="246"/>
      <c r="D129" s="246"/>
      <c r="E129" s="245"/>
      <c r="F129" s="245"/>
      <c r="G129" s="352"/>
      <c r="H129" s="173"/>
      <c r="I129" s="173"/>
      <c r="J129" s="267"/>
      <c r="K129" s="162"/>
    </row>
    <row r="130" spans="1:11" ht="20.25" customHeight="1">
      <c r="A130" s="300" t="s">
        <v>488</v>
      </c>
      <c r="B130" s="229" t="s">
        <v>27</v>
      </c>
      <c r="C130" s="238" t="s">
        <v>70</v>
      </c>
      <c r="D130" s="239"/>
      <c r="E130" s="268"/>
      <c r="F130" s="192">
        <f>IF(E130="NA","NA",_xlfn.IFERROR(E130/E132*100,0))</f>
        <v>0</v>
      </c>
      <c r="G130" s="215">
        <f>_xlfn.IFERROR((F130*H130/100),"NA")</f>
        <v>0</v>
      </c>
      <c r="H130" s="173">
        <f>IF(F130="NA","NA",3)</f>
        <v>3</v>
      </c>
      <c r="I130" s="173">
        <v>3</v>
      </c>
      <c r="J130" s="265" t="s">
        <v>489</v>
      </c>
      <c r="K130" s="162"/>
    </row>
    <row r="131" spans="1:11" ht="20.25" customHeight="1">
      <c r="A131" s="233"/>
      <c r="B131" s="230"/>
      <c r="C131" s="240"/>
      <c r="D131" s="241"/>
      <c r="E131" s="268"/>
      <c r="F131" s="193"/>
      <c r="G131" s="215"/>
      <c r="H131" s="173"/>
      <c r="I131" s="173"/>
      <c r="J131" s="266"/>
      <c r="K131" s="162"/>
    </row>
    <row r="132" spans="1:11" ht="22.5" customHeight="1">
      <c r="A132" s="233"/>
      <c r="B132" s="231" t="s">
        <v>4</v>
      </c>
      <c r="C132" s="261" t="s">
        <v>687</v>
      </c>
      <c r="D132" s="262"/>
      <c r="E132" s="257"/>
      <c r="F132" s="193"/>
      <c r="G132" s="215"/>
      <c r="H132" s="173"/>
      <c r="I132" s="173"/>
      <c r="J132" s="266"/>
      <c r="K132" s="162"/>
    </row>
    <row r="133" spans="1:11" ht="20.25" customHeight="1">
      <c r="A133" s="234"/>
      <c r="B133" s="231"/>
      <c r="C133" s="242"/>
      <c r="D133" s="243"/>
      <c r="E133" s="258"/>
      <c r="F133" s="194"/>
      <c r="G133" s="215"/>
      <c r="H133" s="173"/>
      <c r="I133" s="173"/>
      <c r="J133" s="267"/>
      <c r="K133" s="162"/>
    </row>
    <row r="134" spans="1:11" ht="30.75" customHeight="1">
      <c r="A134" s="300" t="s">
        <v>496</v>
      </c>
      <c r="B134" s="229" t="s">
        <v>27</v>
      </c>
      <c r="C134" s="238" t="s">
        <v>497</v>
      </c>
      <c r="D134" s="239"/>
      <c r="E134" s="268"/>
      <c r="F134" s="192">
        <f>IF(E134="NA","NA",_xlfn.IFERROR(E134/E136*100,0))</f>
        <v>0</v>
      </c>
      <c r="G134" s="215">
        <f>_xlfn.IFERROR((F134*H134/100),"NA")</f>
        <v>0</v>
      </c>
      <c r="H134" s="173">
        <f>IF(F134="NA","NA",3)</f>
        <v>3</v>
      </c>
      <c r="I134" s="173">
        <v>3</v>
      </c>
      <c r="J134" s="265" t="s">
        <v>489</v>
      </c>
      <c r="K134" s="162"/>
    </row>
    <row r="135" spans="1:11" ht="20.25" customHeight="1">
      <c r="A135" s="233"/>
      <c r="B135" s="230"/>
      <c r="C135" s="240"/>
      <c r="D135" s="241"/>
      <c r="E135" s="268"/>
      <c r="F135" s="193"/>
      <c r="G135" s="215"/>
      <c r="H135" s="173"/>
      <c r="I135" s="173"/>
      <c r="J135" s="266"/>
      <c r="K135" s="162"/>
    </row>
    <row r="136" spans="1:11" ht="51.75" customHeight="1">
      <c r="A136" s="233"/>
      <c r="B136" s="231" t="s">
        <v>4</v>
      </c>
      <c r="C136" s="261" t="s">
        <v>487</v>
      </c>
      <c r="D136" s="262"/>
      <c r="E136" s="257"/>
      <c r="F136" s="193"/>
      <c r="G136" s="215"/>
      <c r="H136" s="173"/>
      <c r="I136" s="173"/>
      <c r="J136" s="266"/>
      <c r="K136" s="162"/>
    </row>
    <row r="137" spans="1:11" ht="33.75" customHeight="1">
      <c r="A137" s="234"/>
      <c r="B137" s="231"/>
      <c r="C137" s="242"/>
      <c r="D137" s="243"/>
      <c r="E137" s="258"/>
      <c r="F137" s="194"/>
      <c r="G137" s="215"/>
      <c r="H137" s="173"/>
      <c r="I137" s="173"/>
      <c r="J137" s="267"/>
      <c r="K137" s="162"/>
    </row>
    <row r="138" spans="1:11" ht="11.25" customHeight="1">
      <c r="A138" s="232" t="s">
        <v>493</v>
      </c>
      <c r="B138" s="229" t="s">
        <v>27</v>
      </c>
      <c r="C138" s="246" t="s">
        <v>6</v>
      </c>
      <c r="D138" s="246"/>
      <c r="E138" s="203" t="s">
        <v>9</v>
      </c>
      <c r="F138" s="203" t="s">
        <v>9</v>
      </c>
      <c r="G138" s="247"/>
      <c r="H138" s="173">
        <v>2</v>
      </c>
      <c r="I138" s="173">
        <v>2</v>
      </c>
      <c r="J138" s="301" t="s">
        <v>491</v>
      </c>
      <c r="K138" s="162"/>
    </row>
    <row r="139" spans="1:11" ht="11.25" customHeight="1">
      <c r="A139" s="233"/>
      <c r="B139" s="230"/>
      <c r="C139" s="246"/>
      <c r="D139" s="246"/>
      <c r="E139" s="244"/>
      <c r="F139" s="244"/>
      <c r="G139" s="351"/>
      <c r="H139" s="173"/>
      <c r="I139" s="173"/>
      <c r="J139" s="302"/>
      <c r="K139" s="162"/>
    </row>
    <row r="140" spans="1:11" ht="22.5" customHeight="1">
      <c r="A140" s="233"/>
      <c r="B140" s="231" t="s">
        <v>4</v>
      </c>
      <c r="C140" s="246"/>
      <c r="D140" s="246"/>
      <c r="E140" s="244"/>
      <c r="F140" s="244"/>
      <c r="G140" s="351"/>
      <c r="H140" s="173"/>
      <c r="I140" s="173"/>
      <c r="J140" s="302"/>
      <c r="K140" s="162"/>
    </row>
    <row r="141" spans="1:11" ht="11.25" customHeight="1">
      <c r="A141" s="234"/>
      <c r="B141" s="231"/>
      <c r="C141" s="246"/>
      <c r="D141" s="246"/>
      <c r="E141" s="245"/>
      <c r="F141" s="245"/>
      <c r="G141" s="352"/>
      <c r="H141" s="173"/>
      <c r="I141" s="173"/>
      <c r="J141" s="303"/>
      <c r="K141" s="162"/>
    </row>
    <row r="142" spans="1:11" ht="16.5" customHeight="1">
      <c r="A142" s="232" t="s">
        <v>494</v>
      </c>
      <c r="B142" s="229" t="s">
        <v>27</v>
      </c>
      <c r="C142" s="246" t="s">
        <v>6</v>
      </c>
      <c r="D142" s="246"/>
      <c r="E142" s="203" t="s">
        <v>9</v>
      </c>
      <c r="F142" s="203" t="s">
        <v>9</v>
      </c>
      <c r="G142" s="247"/>
      <c r="H142" s="173">
        <v>2</v>
      </c>
      <c r="I142" s="173">
        <v>2</v>
      </c>
      <c r="J142" s="265" t="s">
        <v>492</v>
      </c>
      <c r="K142" s="162"/>
    </row>
    <row r="143" spans="1:11" ht="16.5" customHeight="1">
      <c r="A143" s="233"/>
      <c r="B143" s="230"/>
      <c r="C143" s="246"/>
      <c r="D143" s="246"/>
      <c r="E143" s="244"/>
      <c r="F143" s="244"/>
      <c r="G143" s="351"/>
      <c r="H143" s="173"/>
      <c r="I143" s="173"/>
      <c r="J143" s="266"/>
      <c r="K143" s="162"/>
    </row>
    <row r="144" spans="1:11" ht="16.5" customHeight="1">
      <c r="A144" s="233"/>
      <c r="B144" s="231" t="s">
        <v>4</v>
      </c>
      <c r="C144" s="246"/>
      <c r="D144" s="246"/>
      <c r="E144" s="244"/>
      <c r="F144" s="244"/>
      <c r="G144" s="351"/>
      <c r="H144" s="173"/>
      <c r="I144" s="173"/>
      <c r="J144" s="266"/>
      <c r="K144" s="162"/>
    </row>
    <row r="145" spans="1:11" ht="16.5" customHeight="1">
      <c r="A145" s="234"/>
      <c r="B145" s="231"/>
      <c r="C145" s="246"/>
      <c r="D145" s="246"/>
      <c r="E145" s="245"/>
      <c r="F145" s="245"/>
      <c r="G145" s="352"/>
      <c r="H145" s="173"/>
      <c r="I145" s="173"/>
      <c r="J145" s="267"/>
      <c r="K145" s="162"/>
    </row>
    <row r="146" spans="1:11" ht="42" customHeight="1">
      <c r="A146" s="300" t="s">
        <v>688</v>
      </c>
      <c r="B146" s="229" t="s">
        <v>27</v>
      </c>
      <c r="C146" s="238" t="s">
        <v>689</v>
      </c>
      <c r="D146" s="239"/>
      <c r="E146" s="268"/>
      <c r="F146" s="192">
        <f>IF(E146="NA","NA",_xlfn.IFERROR(E146/E148*100,0))</f>
        <v>0</v>
      </c>
      <c r="G146" s="215">
        <f>_xlfn.IFERROR((F146*H146/100),"NA")</f>
        <v>0</v>
      </c>
      <c r="H146" s="173">
        <f>IF(F146="NA","NA",3)</f>
        <v>3</v>
      </c>
      <c r="I146" s="173">
        <v>3</v>
      </c>
      <c r="J146" s="265" t="s">
        <v>490</v>
      </c>
      <c r="K146" s="162"/>
    </row>
    <row r="147" spans="1:11" ht="49.5" customHeight="1">
      <c r="A147" s="233"/>
      <c r="B147" s="230"/>
      <c r="C147" s="306"/>
      <c r="D147" s="307"/>
      <c r="E147" s="268"/>
      <c r="F147" s="193"/>
      <c r="G147" s="215"/>
      <c r="H147" s="173"/>
      <c r="I147" s="173"/>
      <c r="J147" s="302"/>
      <c r="K147" s="162"/>
    </row>
    <row r="148" spans="1:11" ht="42" customHeight="1">
      <c r="A148" s="233"/>
      <c r="B148" s="231" t="s">
        <v>4</v>
      </c>
      <c r="C148" s="261" t="s">
        <v>690</v>
      </c>
      <c r="D148" s="262"/>
      <c r="E148" s="257"/>
      <c r="F148" s="193"/>
      <c r="G148" s="215"/>
      <c r="H148" s="173"/>
      <c r="I148" s="173"/>
      <c r="J148" s="302"/>
      <c r="K148" s="162"/>
    </row>
    <row r="149" spans="1:11" ht="48" customHeight="1">
      <c r="A149" s="234"/>
      <c r="B149" s="231"/>
      <c r="C149" s="242"/>
      <c r="D149" s="243"/>
      <c r="E149" s="258"/>
      <c r="F149" s="194"/>
      <c r="G149" s="215"/>
      <c r="H149" s="173"/>
      <c r="I149" s="173"/>
      <c r="J149" s="303"/>
      <c r="K149" s="162"/>
    </row>
    <row r="150" spans="1:11" ht="15">
      <c r="A150" s="232" t="s">
        <v>495</v>
      </c>
      <c r="B150" s="229" t="s">
        <v>27</v>
      </c>
      <c r="C150" s="287" t="s">
        <v>6</v>
      </c>
      <c r="D150" s="287"/>
      <c r="E150" s="203" t="s">
        <v>9</v>
      </c>
      <c r="F150" s="203" t="s">
        <v>9</v>
      </c>
      <c r="G150" s="247"/>
      <c r="H150" s="173">
        <f>IF(G150="NA","NA",3)</f>
        <v>3</v>
      </c>
      <c r="I150" s="173">
        <v>3</v>
      </c>
      <c r="J150" s="265" t="s">
        <v>237</v>
      </c>
      <c r="K150" s="162"/>
    </row>
    <row r="151" spans="1:11" ht="15">
      <c r="A151" s="233"/>
      <c r="B151" s="230"/>
      <c r="C151" s="246"/>
      <c r="D151" s="246"/>
      <c r="E151" s="244"/>
      <c r="F151" s="244"/>
      <c r="G151" s="351"/>
      <c r="H151" s="173"/>
      <c r="I151" s="173"/>
      <c r="J151" s="266"/>
      <c r="K151" s="162"/>
    </row>
    <row r="152" spans="1:11" ht="15">
      <c r="A152" s="233"/>
      <c r="B152" s="231" t="s">
        <v>4</v>
      </c>
      <c r="C152" s="246"/>
      <c r="D152" s="246"/>
      <c r="E152" s="244"/>
      <c r="F152" s="244"/>
      <c r="G152" s="351"/>
      <c r="H152" s="173"/>
      <c r="I152" s="173"/>
      <c r="J152" s="266"/>
      <c r="K152" s="162"/>
    </row>
    <row r="153" spans="1:11" ht="15">
      <c r="A153" s="234"/>
      <c r="B153" s="231"/>
      <c r="C153" s="246"/>
      <c r="D153" s="246"/>
      <c r="E153" s="245"/>
      <c r="F153" s="245"/>
      <c r="G153" s="352"/>
      <c r="H153" s="173"/>
      <c r="I153" s="173"/>
      <c r="J153" s="267"/>
      <c r="K153" s="162"/>
    </row>
    <row r="154" spans="1:10" ht="18.75" hidden="1">
      <c r="A154" s="191" t="s">
        <v>517</v>
      </c>
      <c r="B154" s="191"/>
      <c r="C154" s="191"/>
      <c r="D154" s="191"/>
      <c r="E154" s="191"/>
      <c r="F154" s="191"/>
      <c r="G154" s="14">
        <f>SUM(G14:G153)</f>
        <v>6</v>
      </c>
      <c r="H154" s="14">
        <f>SUM(H14:H153)</f>
        <v>100</v>
      </c>
      <c r="I154" s="6">
        <f>SUM(I14:I153)</f>
        <v>100</v>
      </c>
      <c r="J154" s="23"/>
    </row>
    <row r="155" spans="1:10" ht="18.75">
      <c r="A155" s="263" t="s">
        <v>516</v>
      </c>
      <c r="B155" s="263"/>
      <c r="C155" s="263"/>
      <c r="D155" s="263"/>
      <c r="E155" s="263"/>
      <c r="F155" s="263"/>
      <c r="G155" s="9">
        <f>D159*E161/E160</f>
        <v>6</v>
      </c>
      <c r="H155" s="14">
        <f>H154</f>
        <v>100</v>
      </c>
      <c r="I155" s="6">
        <f>I154</f>
        <v>100</v>
      </c>
      <c r="J155" s="23"/>
    </row>
    <row r="156" spans="1:10" ht="15">
      <c r="A156" s="260"/>
      <c r="B156" s="260"/>
      <c r="C156" s="260"/>
      <c r="D156" s="260"/>
      <c r="E156" s="260"/>
      <c r="F156" s="260"/>
      <c r="G156" s="260"/>
      <c r="H156" s="260"/>
      <c r="I156" s="260"/>
      <c r="J156" s="24"/>
    </row>
    <row r="158" ht="15" hidden="1"/>
    <row r="159" spans="3:5" ht="15.75" hidden="1">
      <c r="C159" s="8" t="s">
        <v>606</v>
      </c>
      <c r="D159" s="8">
        <v>100</v>
      </c>
      <c r="E159" s="2"/>
    </row>
    <row r="160" spans="3:5" ht="15.75" hidden="1">
      <c r="C160" s="21" t="s">
        <v>72</v>
      </c>
      <c r="D160" s="20">
        <f>H154</f>
        <v>100</v>
      </c>
      <c r="E160" s="16">
        <v>100</v>
      </c>
    </row>
    <row r="161" spans="3:5" ht="15.75" hidden="1">
      <c r="C161" s="21" t="s">
        <v>28</v>
      </c>
      <c r="D161" s="20">
        <f>G154</f>
        <v>6</v>
      </c>
      <c r="E161" s="17">
        <f>D161*E160/D160</f>
        <v>6</v>
      </c>
    </row>
    <row r="162" spans="3:5" ht="15.75" hidden="1">
      <c r="C162" s="21" t="s">
        <v>29</v>
      </c>
      <c r="D162" s="12">
        <f>D159*E161/E160</f>
        <v>6</v>
      </c>
      <c r="E162" s="3"/>
    </row>
    <row r="163" ht="15" hidden="1"/>
  </sheetData>
  <sheetProtection password="CC5A" sheet="1" objects="1" scenarios="1"/>
  <mergeCells count="449">
    <mergeCell ref="J58:J61"/>
    <mergeCell ref="K58:K61"/>
    <mergeCell ref="B60:B61"/>
    <mergeCell ref="C60:D61"/>
    <mergeCell ref="E60:E61"/>
    <mergeCell ref="A1:K2"/>
    <mergeCell ref="A3:K4"/>
    <mergeCell ref="A5:K6"/>
    <mergeCell ref="B7:F7"/>
    <mergeCell ref="G7:J7"/>
    <mergeCell ref="B8:C8"/>
    <mergeCell ref="E8:F8"/>
    <mergeCell ref="G8:J8"/>
    <mergeCell ref="B13:D13"/>
    <mergeCell ref="A9:A12"/>
    <mergeCell ref="B9:B12"/>
    <mergeCell ref="C9:K9"/>
    <mergeCell ref="C10:K10"/>
    <mergeCell ref="C11:K11"/>
    <mergeCell ref="C12:K12"/>
    <mergeCell ref="E22:E23"/>
    <mergeCell ref="F22:F25"/>
    <mergeCell ref="G22:G25"/>
    <mergeCell ref="I22:I25"/>
    <mergeCell ref="J150:J153"/>
    <mergeCell ref="J130:J133"/>
    <mergeCell ref="J146:J149"/>
    <mergeCell ref="J46:J49"/>
    <mergeCell ref="J22:J25"/>
    <mergeCell ref="J70:J73"/>
    <mergeCell ref="J74:J77"/>
    <mergeCell ref="J78:J81"/>
    <mergeCell ref="J142:J145"/>
    <mergeCell ref="J138:J141"/>
    <mergeCell ref="J122:J125"/>
    <mergeCell ref="J126:J129"/>
    <mergeCell ref="J42:J45"/>
    <mergeCell ref="J106:J109"/>
    <mergeCell ref="J110:J113"/>
    <mergeCell ref="J114:J117"/>
    <mergeCell ref="J118:J121"/>
    <mergeCell ref="J98:J101"/>
    <mergeCell ref="J34:J37"/>
    <mergeCell ref="J50:J53"/>
    <mergeCell ref="J54:J57"/>
    <mergeCell ref="J82:J85"/>
    <mergeCell ref="J38:J41"/>
    <mergeCell ref="J62:J65"/>
    <mergeCell ref="A150:A153"/>
    <mergeCell ref="B150:B151"/>
    <mergeCell ref="F150:F153"/>
    <mergeCell ref="G150:G153"/>
    <mergeCell ref="I150:I153"/>
    <mergeCell ref="B152:B153"/>
    <mergeCell ref="C150:D153"/>
    <mergeCell ref="E150:E153"/>
    <mergeCell ref="A156:I156"/>
    <mergeCell ref="A154:F154"/>
    <mergeCell ref="H150:H153"/>
    <mergeCell ref="A155:F155"/>
    <mergeCell ref="I78:I81"/>
    <mergeCell ref="B80:B81"/>
    <mergeCell ref="C80:D81"/>
    <mergeCell ref="E80:E81"/>
    <mergeCell ref="H78:H81"/>
    <mergeCell ref="A142:A145"/>
    <mergeCell ref="B142:B143"/>
    <mergeCell ref="F142:F145"/>
    <mergeCell ref="G142:G145"/>
    <mergeCell ref="I142:I145"/>
    <mergeCell ref="B144:B145"/>
    <mergeCell ref="H142:H145"/>
    <mergeCell ref="C142:D145"/>
    <mergeCell ref="E142:E145"/>
    <mergeCell ref="A130:A133"/>
    <mergeCell ref="B130:B131"/>
    <mergeCell ref="C130:D131"/>
    <mergeCell ref="E130:E131"/>
    <mergeCell ref="F130:F133"/>
    <mergeCell ref="G130:G133"/>
    <mergeCell ref="I130:I133"/>
    <mergeCell ref="B132:B133"/>
    <mergeCell ref="C132:D133"/>
    <mergeCell ref="E132:E133"/>
    <mergeCell ref="B24:B25"/>
    <mergeCell ref="C24:D25"/>
    <mergeCell ref="E24:E25"/>
    <mergeCell ref="H22:H25"/>
    <mergeCell ref="I74:I77"/>
    <mergeCell ref="B76:B77"/>
    <mergeCell ref="C76:D77"/>
    <mergeCell ref="E76:E77"/>
    <mergeCell ref="H74:H77"/>
    <mergeCell ref="G34:G37"/>
    <mergeCell ref="I34:I37"/>
    <mergeCell ref="B36:B37"/>
    <mergeCell ref="C36:D37"/>
    <mergeCell ref="E36:E37"/>
    <mergeCell ref="H34:H37"/>
    <mergeCell ref="G38:G41"/>
    <mergeCell ref="H38:H41"/>
    <mergeCell ref="I38:I41"/>
    <mergeCell ref="H54:H57"/>
    <mergeCell ref="C54:D55"/>
    <mergeCell ref="E54:E55"/>
    <mergeCell ref="F54:F57"/>
    <mergeCell ref="G54:G57"/>
    <mergeCell ref="I54:I57"/>
    <mergeCell ref="A146:A149"/>
    <mergeCell ref="B146:B147"/>
    <mergeCell ref="C146:D147"/>
    <mergeCell ref="E146:E147"/>
    <mergeCell ref="F146:F149"/>
    <mergeCell ref="G146:G149"/>
    <mergeCell ref="I146:I149"/>
    <mergeCell ref="B148:B149"/>
    <mergeCell ref="C148:D149"/>
    <mergeCell ref="E148:E149"/>
    <mergeCell ref="H146:H149"/>
    <mergeCell ref="H130:H133"/>
    <mergeCell ref="A46:A49"/>
    <mergeCell ref="B46:B47"/>
    <mergeCell ref="C46:D47"/>
    <mergeCell ref="E46:E47"/>
    <mergeCell ref="F46:F49"/>
    <mergeCell ref="G46:G49"/>
    <mergeCell ref="A78:A81"/>
    <mergeCell ref="H114:H117"/>
    <mergeCell ref="H118:H121"/>
    <mergeCell ref="A98:A101"/>
    <mergeCell ref="B98:B99"/>
    <mergeCell ref="C98:D99"/>
    <mergeCell ref="E98:E99"/>
    <mergeCell ref="F98:F101"/>
    <mergeCell ref="G98:G101"/>
    <mergeCell ref="A106:A109"/>
    <mergeCell ref="A110:A113"/>
    <mergeCell ref="B112:B113"/>
    <mergeCell ref="C112:D113"/>
    <mergeCell ref="E112:E113"/>
    <mergeCell ref="A126:A129"/>
    <mergeCell ref="B126:B127"/>
    <mergeCell ref="F126:F129"/>
    <mergeCell ref="I98:I101"/>
    <mergeCell ref="B100:B101"/>
    <mergeCell ref="C100:D101"/>
    <mergeCell ref="E100:E101"/>
    <mergeCell ref="H98:H101"/>
    <mergeCell ref="G126:G129"/>
    <mergeCell ref="I126:I129"/>
    <mergeCell ref="B128:B129"/>
    <mergeCell ref="C126:D129"/>
    <mergeCell ref="E126:E129"/>
    <mergeCell ref="H126:H129"/>
    <mergeCell ref="B106:B107"/>
    <mergeCell ref="F106:F109"/>
    <mergeCell ref="G106:G109"/>
    <mergeCell ref="I106:I109"/>
    <mergeCell ref="B108:B109"/>
    <mergeCell ref="C106:D109"/>
    <mergeCell ref="E106:E109"/>
    <mergeCell ref="B110:B111"/>
    <mergeCell ref="C110:D111"/>
    <mergeCell ref="E110:E111"/>
    <mergeCell ref="F110:F113"/>
    <mergeCell ref="G110:G113"/>
    <mergeCell ref="I110:I113"/>
    <mergeCell ref="K122:K125"/>
    <mergeCell ref="A42:A45"/>
    <mergeCell ref="B42:B43"/>
    <mergeCell ref="C42:D43"/>
    <mergeCell ref="E42:E43"/>
    <mergeCell ref="F42:F45"/>
    <mergeCell ref="G42:G45"/>
    <mergeCell ref="I42:I45"/>
    <mergeCell ref="B44:B45"/>
    <mergeCell ref="C44:D45"/>
    <mergeCell ref="E44:E45"/>
    <mergeCell ref="H42:H45"/>
    <mergeCell ref="H106:H109"/>
    <mergeCell ref="H110:H113"/>
    <mergeCell ref="A114:A117"/>
    <mergeCell ref="B114:B115"/>
    <mergeCell ref="F114:F117"/>
    <mergeCell ref="G114:G117"/>
    <mergeCell ref="I114:I117"/>
    <mergeCell ref="B116:B117"/>
    <mergeCell ref="C114:D117"/>
    <mergeCell ref="E114:E117"/>
    <mergeCell ref="K118:K121"/>
    <mergeCell ref="K98:K101"/>
    <mergeCell ref="A122:A125"/>
    <mergeCell ref="C122:D125"/>
    <mergeCell ref="E122:E125"/>
    <mergeCell ref="A14:A17"/>
    <mergeCell ref="B14:B15"/>
    <mergeCell ref="C14:D17"/>
    <mergeCell ref="E14:E17"/>
    <mergeCell ref="F14:F17"/>
    <mergeCell ref="A26:A29"/>
    <mergeCell ref="B26:B27"/>
    <mergeCell ref="C26:D29"/>
    <mergeCell ref="E26:E29"/>
    <mergeCell ref="F26:F29"/>
    <mergeCell ref="A38:A41"/>
    <mergeCell ref="B38:B39"/>
    <mergeCell ref="C38:D39"/>
    <mergeCell ref="E38:E39"/>
    <mergeCell ref="F34:F37"/>
    <mergeCell ref="A22:A25"/>
    <mergeCell ref="B22:B23"/>
    <mergeCell ref="C22:D23"/>
    <mergeCell ref="A50:A53"/>
    <mergeCell ref="A54:A57"/>
    <mergeCell ref="B54:B55"/>
    <mergeCell ref="K130:K133"/>
    <mergeCell ref="K146:K149"/>
    <mergeCell ref="K46:K49"/>
    <mergeCell ref="K22:K25"/>
    <mergeCell ref="K70:K73"/>
    <mergeCell ref="K74:K77"/>
    <mergeCell ref="K78:K81"/>
    <mergeCell ref="K142:K145"/>
    <mergeCell ref="K150:K153"/>
    <mergeCell ref="K62:K65"/>
    <mergeCell ref="K66:K69"/>
    <mergeCell ref="K82:K85"/>
    <mergeCell ref="K86:K89"/>
    <mergeCell ref="K90:K93"/>
    <mergeCell ref="K94:K97"/>
    <mergeCell ref="K102:K105"/>
    <mergeCell ref="K134:K137"/>
    <mergeCell ref="K138:K141"/>
    <mergeCell ref="K126:K129"/>
    <mergeCell ref="K42:K45"/>
    <mergeCell ref="K106:K109"/>
    <mergeCell ref="K110:K113"/>
    <mergeCell ref="K114:K117"/>
    <mergeCell ref="K34:K37"/>
    <mergeCell ref="J14:J17"/>
    <mergeCell ref="K14:K17"/>
    <mergeCell ref="B16:B17"/>
    <mergeCell ref="A18:A21"/>
    <mergeCell ref="B18:B19"/>
    <mergeCell ref="C18:D21"/>
    <mergeCell ref="E18:E21"/>
    <mergeCell ref="F18:F21"/>
    <mergeCell ref="G18:G21"/>
    <mergeCell ref="H18:H21"/>
    <mergeCell ref="I18:I21"/>
    <mergeCell ref="J18:J21"/>
    <mergeCell ref="K18:K21"/>
    <mergeCell ref="B20:B21"/>
    <mergeCell ref="G14:G17"/>
    <mergeCell ref="H14:H17"/>
    <mergeCell ref="I14:I17"/>
    <mergeCell ref="K54:K57"/>
    <mergeCell ref="H50:H53"/>
    <mergeCell ref="G26:G29"/>
    <mergeCell ref="H26:H29"/>
    <mergeCell ref="I26:I29"/>
    <mergeCell ref="J26:J29"/>
    <mergeCell ref="K26:K29"/>
    <mergeCell ref="B28:B29"/>
    <mergeCell ref="A30:A33"/>
    <mergeCell ref="B30:B31"/>
    <mergeCell ref="C30:D33"/>
    <mergeCell ref="E30:E33"/>
    <mergeCell ref="F30:F33"/>
    <mergeCell ref="G30:G33"/>
    <mergeCell ref="H30:H33"/>
    <mergeCell ref="I30:I33"/>
    <mergeCell ref="J30:J33"/>
    <mergeCell ref="B32:B33"/>
    <mergeCell ref="K30:K33"/>
    <mergeCell ref="F38:F41"/>
    <mergeCell ref="A34:A37"/>
    <mergeCell ref="B34:B35"/>
    <mergeCell ref="C34:D35"/>
    <mergeCell ref="E34:E35"/>
    <mergeCell ref="K38:K41"/>
    <mergeCell ref="B40:B41"/>
    <mergeCell ref="C40:D41"/>
    <mergeCell ref="E40:E41"/>
    <mergeCell ref="K50:K53"/>
    <mergeCell ref="I46:I49"/>
    <mergeCell ref="B48:B49"/>
    <mergeCell ref="C48:D49"/>
    <mergeCell ref="E48:E49"/>
    <mergeCell ref="H46:H49"/>
    <mergeCell ref="B50:B51"/>
    <mergeCell ref="C50:D51"/>
    <mergeCell ref="E50:E51"/>
    <mergeCell ref="F50:F53"/>
    <mergeCell ref="G50:G53"/>
    <mergeCell ref="I50:I53"/>
    <mergeCell ref="B52:B53"/>
    <mergeCell ref="C52:D53"/>
    <mergeCell ref="E52:E53"/>
    <mergeCell ref="B56:B57"/>
    <mergeCell ref="C56:D57"/>
    <mergeCell ref="E56:E57"/>
    <mergeCell ref="A62:A65"/>
    <mergeCell ref="B62:B63"/>
    <mergeCell ref="C62:D63"/>
    <mergeCell ref="E62:E63"/>
    <mergeCell ref="F62:F65"/>
    <mergeCell ref="G62:G65"/>
    <mergeCell ref="H62:H65"/>
    <mergeCell ref="I62:I65"/>
    <mergeCell ref="B64:B65"/>
    <mergeCell ref="C64:D65"/>
    <mergeCell ref="E64:E65"/>
    <mergeCell ref="A58:A61"/>
    <mergeCell ref="B58:B59"/>
    <mergeCell ref="C58:D59"/>
    <mergeCell ref="E58:E59"/>
    <mergeCell ref="F58:F61"/>
    <mergeCell ref="G58:G61"/>
    <mergeCell ref="H58:H61"/>
    <mergeCell ref="I58:I61"/>
    <mergeCell ref="B84:B85"/>
    <mergeCell ref="C84:D85"/>
    <mergeCell ref="E84:E85"/>
    <mergeCell ref="A66:A69"/>
    <mergeCell ref="B66:B67"/>
    <mergeCell ref="C66:D67"/>
    <mergeCell ref="E66:E67"/>
    <mergeCell ref="F66:F69"/>
    <mergeCell ref="G66:G69"/>
    <mergeCell ref="C72:D73"/>
    <mergeCell ref="E72:E73"/>
    <mergeCell ref="A74:A77"/>
    <mergeCell ref="B74:B75"/>
    <mergeCell ref="C74:D75"/>
    <mergeCell ref="E74:E75"/>
    <mergeCell ref="F74:F77"/>
    <mergeCell ref="G74:G77"/>
    <mergeCell ref="B78:B79"/>
    <mergeCell ref="C78:D79"/>
    <mergeCell ref="E78:E79"/>
    <mergeCell ref="F78:F81"/>
    <mergeCell ref="G78:G81"/>
    <mergeCell ref="H66:H69"/>
    <mergeCell ref="I66:I69"/>
    <mergeCell ref="J66:J69"/>
    <mergeCell ref="B68:B69"/>
    <mergeCell ref="C68:D69"/>
    <mergeCell ref="E68:E69"/>
    <mergeCell ref="A70:A73"/>
    <mergeCell ref="B70:B71"/>
    <mergeCell ref="C70:D71"/>
    <mergeCell ref="E70:E71"/>
    <mergeCell ref="F70:F73"/>
    <mergeCell ref="G70:G73"/>
    <mergeCell ref="I70:I73"/>
    <mergeCell ref="B72:B73"/>
    <mergeCell ref="H70:H73"/>
    <mergeCell ref="B122:B123"/>
    <mergeCell ref="F122:F125"/>
    <mergeCell ref="G122:G125"/>
    <mergeCell ref="H122:H125"/>
    <mergeCell ref="I122:I125"/>
    <mergeCell ref="B124:B125"/>
    <mergeCell ref="A82:A85"/>
    <mergeCell ref="B82:B83"/>
    <mergeCell ref="C82:D83"/>
    <mergeCell ref="E82:E83"/>
    <mergeCell ref="F82:F85"/>
    <mergeCell ref="G82:G85"/>
    <mergeCell ref="H82:H85"/>
    <mergeCell ref="I82:I85"/>
    <mergeCell ref="A118:A121"/>
    <mergeCell ref="B118:B119"/>
    <mergeCell ref="C118:D119"/>
    <mergeCell ref="E118:E119"/>
    <mergeCell ref="F118:F121"/>
    <mergeCell ref="G118:G121"/>
    <mergeCell ref="I118:I121"/>
    <mergeCell ref="B120:B121"/>
    <mergeCell ref="C120:D121"/>
    <mergeCell ref="E120:E121"/>
    <mergeCell ref="A86:A89"/>
    <mergeCell ref="B86:B87"/>
    <mergeCell ref="F86:F89"/>
    <mergeCell ref="G86:G89"/>
    <mergeCell ref="H86:H89"/>
    <mergeCell ref="I86:I89"/>
    <mergeCell ref="J86:J89"/>
    <mergeCell ref="B88:B89"/>
    <mergeCell ref="C86:D89"/>
    <mergeCell ref="E86:E89"/>
    <mergeCell ref="A90:A93"/>
    <mergeCell ref="B90:B91"/>
    <mergeCell ref="C90:D91"/>
    <mergeCell ref="E90:E91"/>
    <mergeCell ref="F90:F93"/>
    <mergeCell ref="G90:G93"/>
    <mergeCell ref="H90:H93"/>
    <mergeCell ref="I90:I93"/>
    <mergeCell ref="J90:J93"/>
    <mergeCell ref="B92:B93"/>
    <mergeCell ref="C92:D93"/>
    <mergeCell ref="E92:E93"/>
    <mergeCell ref="A94:A97"/>
    <mergeCell ref="B94:B95"/>
    <mergeCell ref="C94:D95"/>
    <mergeCell ref="E94:E95"/>
    <mergeCell ref="F94:F97"/>
    <mergeCell ref="G94:G97"/>
    <mergeCell ref="H94:H97"/>
    <mergeCell ref="I94:I97"/>
    <mergeCell ref="J94:J97"/>
    <mergeCell ref="B96:B97"/>
    <mergeCell ref="C96:D97"/>
    <mergeCell ref="E96:E97"/>
    <mergeCell ref="A102:A105"/>
    <mergeCell ref="B102:B103"/>
    <mergeCell ref="C102:D103"/>
    <mergeCell ref="E102:E103"/>
    <mergeCell ref="F102:F105"/>
    <mergeCell ref="G102:G105"/>
    <mergeCell ref="H102:H105"/>
    <mergeCell ref="I102:I105"/>
    <mergeCell ref="J102:J105"/>
    <mergeCell ref="B104:B105"/>
    <mergeCell ref="C104:D105"/>
    <mergeCell ref="E104:E105"/>
    <mergeCell ref="A134:A137"/>
    <mergeCell ref="B134:B135"/>
    <mergeCell ref="C134:D135"/>
    <mergeCell ref="E134:E135"/>
    <mergeCell ref="F134:F137"/>
    <mergeCell ref="G134:G137"/>
    <mergeCell ref="H134:H137"/>
    <mergeCell ref="I134:I137"/>
    <mergeCell ref="J134:J137"/>
    <mergeCell ref="B136:B137"/>
    <mergeCell ref="C136:D137"/>
    <mergeCell ref="E136:E137"/>
    <mergeCell ref="H138:H141"/>
    <mergeCell ref="A138:A141"/>
    <mergeCell ref="B138:B139"/>
    <mergeCell ref="F138:F141"/>
    <mergeCell ref="G138:G141"/>
    <mergeCell ref="I138:I141"/>
    <mergeCell ref="B140:B141"/>
    <mergeCell ref="C138:D141"/>
    <mergeCell ref="E138:E141"/>
  </mergeCells>
  <conditionalFormatting sqref="G14:G17">
    <cfRule type="expression" priority="45" dxfId="0">
      <formula>$B$9=4</formula>
    </cfRule>
    <cfRule type="expression" priority="84" dxfId="0">
      <formula>$B$9=3</formula>
    </cfRule>
  </conditionalFormatting>
  <conditionalFormatting sqref="G26:G29">
    <cfRule type="expression" priority="82" dxfId="0">
      <formula>$B$9=3</formula>
    </cfRule>
  </conditionalFormatting>
  <conditionalFormatting sqref="G30:G33">
    <cfRule type="expression" priority="81" dxfId="0">
      <formula>$B$9=3</formula>
    </cfRule>
  </conditionalFormatting>
  <conditionalFormatting sqref="E22:E23">
    <cfRule type="expression" priority="42" dxfId="0">
      <formula>$B$9=4</formula>
    </cfRule>
    <cfRule type="expression" priority="79" dxfId="0">
      <formula>$B$9=3</formula>
    </cfRule>
  </conditionalFormatting>
  <conditionalFormatting sqref="E24:E25">
    <cfRule type="expression" priority="41" dxfId="0">
      <formula>$B$9=4</formula>
    </cfRule>
    <cfRule type="expression" priority="78" dxfId="0">
      <formula>$B$9=3</formula>
    </cfRule>
  </conditionalFormatting>
  <conditionalFormatting sqref="E34:E35">
    <cfRule type="expression" priority="77" dxfId="0">
      <formula>$B$9=3</formula>
    </cfRule>
  </conditionalFormatting>
  <conditionalFormatting sqref="E46:E47">
    <cfRule type="expression" priority="74" dxfId="0">
      <formula>$B$9=3</formula>
    </cfRule>
  </conditionalFormatting>
  <conditionalFormatting sqref="E36:E37">
    <cfRule type="expression" priority="71" dxfId="0">
      <formula>$B$9=3</formula>
    </cfRule>
  </conditionalFormatting>
  <conditionalFormatting sqref="E48:E49">
    <cfRule type="expression" priority="68" dxfId="0">
      <formula>$B$9=3</formula>
    </cfRule>
  </conditionalFormatting>
  <conditionalFormatting sqref="E62:E63">
    <cfRule type="expression" priority="65" dxfId="0">
      <formula>$B$9=3</formula>
    </cfRule>
  </conditionalFormatting>
  <conditionalFormatting sqref="E78:E79">
    <cfRule type="expression" priority="61" dxfId="0">
      <formula>$B$9=3</formula>
    </cfRule>
  </conditionalFormatting>
  <conditionalFormatting sqref="E64:E65">
    <cfRule type="expression" priority="60" dxfId="0">
      <formula>$B$9=3</formula>
    </cfRule>
  </conditionalFormatting>
  <conditionalFormatting sqref="E80:E81">
    <cfRule type="expression" priority="56" dxfId="0">
      <formula>$B$9=3</formula>
    </cfRule>
  </conditionalFormatting>
  <conditionalFormatting sqref="E94:E95">
    <cfRule type="expression" priority="55" dxfId="0">
      <formula>$B$9=3</formula>
    </cfRule>
  </conditionalFormatting>
  <conditionalFormatting sqref="E98:E99">
    <cfRule type="expression" priority="54" dxfId="0">
      <formula>$B$9=3</formula>
    </cfRule>
  </conditionalFormatting>
  <conditionalFormatting sqref="E96:E97">
    <cfRule type="expression" priority="53" dxfId="0">
      <formula>$B$9=3</formula>
    </cfRule>
  </conditionalFormatting>
  <conditionalFormatting sqref="E100:E101">
    <cfRule type="expression" priority="52" dxfId="0">
      <formula>$B$9=3</formula>
    </cfRule>
  </conditionalFormatting>
  <conditionalFormatting sqref="G114:G117">
    <cfRule type="expression" priority="51" dxfId="0">
      <formula>$B$9=3</formula>
    </cfRule>
  </conditionalFormatting>
  <conditionalFormatting sqref="E118:E119">
    <cfRule type="expression" priority="50" dxfId="0">
      <formula>$B$9=3</formula>
    </cfRule>
  </conditionalFormatting>
  <conditionalFormatting sqref="E120:E121">
    <cfRule type="expression" priority="49" dxfId="0">
      <formula>$B$9=3</formula>
    </cfRule>
  </conditionalFormatting>
  <conditionalFormatting sqref="E134:E135">
    <cfRule type="expression" priority="48" dxfId="0">
      <formula>$B$9=3</formula>
    </cfRule>
  </conditionalFormatting>
  <conditionalFormatting sqref="E136:E137">
    <cfRule type="expression" priority="47" dxfId="0">
      <formula>$B$9=3</formula>
    </cfRule>
  </conditionalFormatting>
  <conditionalFormatting sqref="G18:G21">
    <cfRule type="expression" priority="43" dxfId="0">
      <formula>$B$9=4</formula>
    </cfRule>
    <cfRule type="expression" priority="44" dxfId="0">
      <formula>$B$9=3</formula>
    </cfRule>
  </conditionalFormatting>
  <conditionalFormatting sqref="E38:E39">
    <cfRule type="expression" priority="39" dxfId="0">
      <formula>$B$9=4</formula>
    </cfRule>
    <cfRule type="expression" priority="40" dxfId="0">
      <formula>$B$9=3</formula>
    </cfRule>
  </conditionalFormatting>
  <conditionalFormatting sqref="E42:E43">
    <cfRule type="expression" priority="37" dxfId="0">
      <formula>$B$9=4</formula>
    </cfRule>
    <cfRule type="expression" priority="38" dxfId="0">
      <formula>$B$9=3</formula>
    </cfRule>
  </conditionalFormatting>
  <conditionalFormatting sqref="E40:E41">
    <cfRule type="expression" priority="35" dxfId="0">
      <formula>$B$9=4</formula>
    </cfRule>
    <cfRule type="expression" priority="36" dxfId="0">
      <formula>$B$9=3</formula>
    </cfRule>
  </conditionalFormatting>
  <conditionalFormatting sqref="E44:E45">
    <cfRule type="expression" priority="33" dxfId="0">
      <formula>$B$9=4</formula>
    </cfRule>
    <cfRule type="expression" priority="34" dxfId="0">
      <formula>$B$9=3</formula>
    </cfRule>
  </conditionalFormatting>
  <conditionalFormatting sqref="E50:E51">
    <cfRule type="expression" priority="31" dxfId="0">
      <formula>$B$9=4</formula>
    </cfRule>
    <cfRule type="expression" priority="32" dxfId="0">
      <formula>$B$9=3</formula>
    </cfRule>
  </conditionalFormatting>
  <conditionalFormatting sqref="E54:E55">
    <cfRule type="expression" priority="29" dxfId="0">
      <formula>$B$9=4</formula>
    </cfRule>
    <cfRule type="expression" priority="30" dxfId="0">
      <formula>$B$9=3</formula>
    </cfRule>
  </conditionalFormatting>
  <conditionalFormatting sqref="E52:E53">
    <cfRule type="expression" priority="27" dxfId="0">
      <formula>$B$9=4</formula>
    </cfRule>
    <cfRule type="expression" priority="28" dxfId="0">
      <formula>$B$9=3</formula>
    </cfRule>
  </conditionalFormatting>
  <conditionalFormatting sqref="E56:E57">
    <cfRule type="expression" priority="25" dxfId="0">
      <formula>$B$9=4</formula>
    </cfRule>
    <cfRule type="expression" priority="26" dxfId="0">
      <formula>$B$9=3</formula>
    </cfRule>
  </conditionalFormatting>
  <conditionalFormatting sqref="E66:E67">
    <cfRule type="expression" priority="23" dxfId="0">
      <formula>$B$9=4</formula>
    </cfRule>
    <cfRule type="expression" priority="24" dxfId="0">
      <formula>$B$9=3</formula>
    </cfRule>
  </conditionalFormatting>
  <conditionalFormatting sqref="E70:E71">
    <cfRule type="expression" priority="21" dxfId="0">
      <formula>$B$9=4</formula>
    </cfRule>
    <cfRule type="expression" priority="22" dxfId="0">
      <formula>$B$9=3</formula>
    </cfRule>
  </conditionalFormatting>
  <conditionalFormatting sqref="E74:E75">
    <cfRule type="expression" priority="19" dxfId="0">
      <formula>$B$9=4</formula>
    </cfRule>
    <cfRule type="expression" priority="20" dxfId="0">
      <formula>$B$9=3</formula>
    </cfRule>
  </conditionalFormatting>
  <conditionalFormatting sqref="E68:E69">
    <cfRule type="expression" priority="17" dxfId="0">
      <formula>$B$9=4</formula>
    </cfRule>
    <cfRule type="expression" priority="18" dxfId="0">
      <formula>$B$9=3</formula>
    </cfRule>
  </conditionalFormatting>
  <conditionalFormatting sqref="E72:E73">
    <cfRule type="expression" priority="15" dxfId="0">
      <formula>$B$9=4</formula>
    </cfRule>
    <cfRule type="expression" priority="16" dxfId="0">
      <formula>$B$9=3</formula>
    </cfRule>
  </conditionalFormatting>
  <conditionalFormatting sqref="E76:E77">
    <cfRule type="expression" priority="13" dxfId="0">
      <formula>$B$9=4</formula>
    </cfRule>
    <cfRule type="expression" priority="14" dxfId="0">
      <formula>$B$9=3</formula>
    </cfRule>
  </conditionalFormatting>
  <conditionalFormatting sqref="G86:G89">
    <cfRule type="expression" priority="11" dxfId="0">
      <formula>$B$9=4</formula>
    </cfRule>
    <cfRule type="expression" priority="12" dxfId="0">
      <formula>$B$9=3</formula>
    </cfRule>
  </conditionalFormatting>
  <conditionalFormatting sqref="G122:G125">
    <cfRule type="expression" priority="9" dxfId="0">
      <formula>$B$9=4</formula>
    </cfRule>
    <cfRule type="expression" priority="10" dxfId="0">
      <formula>$B$9=3</formula>
    </cfRule>
  </conditionalFormatting>
  <conditionalFormatting sqref="G126:G129">
    <cfRule type="expression" priority="7" dxfId="0">
      <formula>$B$9=4</formula>
    </cfRule>
    <cfRule type="expression" priority="8" dxfId="0">
      <formula>$B$9=3</formula>
    </cfRule>
  </conditionalFormatting>
  <conditionalFormatting sqref="E130:E131">
    <cfRule type="expression" priority="5" dxfId="0">
      <formula>$B$9=4</formula>
    </cfRule>
    <cfRule type="expression" priority="6" dxfId="0">
      <formula>$B$9=3</formula>
    </cfRule>
  </conditionalFormatting>
  <conditionalFormatting sqref="E132:E133">
    <cfRule type="expression" priority="3" dxfId="0">
      <formula>$B$9=4</formula>
    </cfRule>
    <cfRule type="expression" priority="4" dxfId="0">
      <formula>$B$9=3</formula>
    </cfRule>
  </conditionalFormatting>
  <conditionalFormatting sqref="G142:G145">
    <cfRule type="expression" priority="1" dxfId="0">
      <formula>$B$9=4</formula>
    </cfRule>
    <cfRule type="expression" priority="2" dxfId="0">
      <formula>$B$9=3</formula>
    </cfRule>
  </conditionalFormatting>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K110"/>
  <sheetViews>
    <sheetView zoomScale="85" zoomScaleNormal="85" zoomScalePageLayoutView="0" workbookViewId="0" topLeftCell="A3">
      <selection activeCell="C10" sqref="C10:D11"/>
    </sheetView>
  </sheetViews>
  <sheetFormatPr defaultColWidth="11.421875" defaultRowHeight="15"/>
  <cols>
    <col min="1" max="1" width="61.7109375" style="0" customWidth="1"/>
    <col min="2" max="2" width="13.7109375" style="0" customWidth="1"/>
    <col min="3" max="3" width="24.8515625" style="0" customWidth="1"/>
    <col min="4" max="4" width="11.421875" style="0" customWidth="1"/>
    <col min="6" max="6" width="13.00390625" style="0" customWidth="1"/>
    <col min="7" max="7" width="15.57421875" style="0" customWidth="1"/>
    <col min="8" max="8" width="11.140625" style="0" hidden="1" customWidth="1"/>
    <col min="9" max="10" width="15.7109375" style="0" customWidth="1"/>
    <col min="11" max="11" width="61.140625" style="0" customWidth="1"/>
  </cols>
  <sheetData>
    <row r="1" spans="1:11" ht="15">
      <c r="A1" s="278" t="s">
        <v>101</v>
      </c>
      <c r="B1" s="279"/>
      <c r="C1" s="279"/>
      <c r="D1" s="279"/>
      <c r="E1" s="279"/>
      <c r="F1" s="279"/>
      <c r="G1" s="279"/>
      <c r="H1" s="279"/>
      <c r="I1" s="279"/>
      <c r="J1" s="279"/>
      <c r="K1" s="279"/>
    </row>
    <row r="2" spans="1:11" ht="15">
      <c r="A2" s="278"/>
      <c r="B2" s="279"/>
      <c r="C2" s="279"/>
      <c r="D2" s="279"/>
      <c r="E2" s="279"/>
      <c r="F2" s="279"/>
      <c r="G2" s="279"/>
      <c r="H2" s="279"/>
      <c r="I2" s="279"/>
      <c r="J2" s="279"/>
      <c r="K2" s="279"/>
    </row>
    <row r="3" spans="1:11" ht="12" customHeight="1">
      <c r="A3" s="278" t="s">
        <v>19</v>
      </c>
      <c r="B3" s="279"/>
      <c r="C3" s="279"/>
      <c r="D3" s="279"/>
      <c r="E3" s="279"/>
      <c r="F3" s="279"/>
      <c r="G3" s="279"/>
      <c r="H3" s="279"/>
      <c r="I3" s="279"/>
      <c r="J3" s="279"/>
      <c r="K3" s="279"/>
    </row>
    <row r="4" spans="1:11" ht="12" customHeight="1">
      <c r="A4" s="278"/>
      <c r="B4" s="279"/>
      <c r="C4" s="279"/>
      <c r="D4" s="279"/>
      <c r="E4" s="279"/>
      <c r="F4" s="279"/>
      <c r="G4" s="279"/>
      <c r="H4" s="279"/>
      <c r="I4" s="279"/>
      <c r="J4" s="279"/>
      <c r="K4" s="279"/>
    </row>
    <row r="5" spans="1:11" ht="12" customHeight="1">
      <c r="A5" s="271" t="s">
        <v>17</v>
      </c>
      <c r="B5" s="272"/>
      <c r="C5" s="272"/>
      <c r="D5" s="272"/>
      <c r="E5" s="272"/>
      <c r="F5" s="272"/>
      <c r="G5" s="272"/>
      <c r="H5" s="272"/>
      <c r="I5" s="272"/>
      <c r="J5" s="272"/>
      <c r="K5" s="272"/>
    </row>
    <row r="6" spans="1:11" ht="12" customHeight="1">
      <c r="A6" s="273"/>
      <c r="B6" s="274"/>
      <c r="C6" s="274"/>
      <c r="D6" s="274"/>
      <c r="E6" s="274"/>
      <c r="F6" s="274"/>
      <c r="G6" s="274"/>
      <c r="H6" s="274"/>
      <c r="I6" s="274"/>
      <c r="J6" s="274"/>
      <c r="K6" s="274"/>
    </row>
    <row r="7" spans="1:11" ht="24.75" customHeight="1">
      <c r="A7" s="45" t="s">
        <v>103</v>
      </c>
      <c r="B7" s="280">
        <f>'PASO 1'!B7:F7</f>
        <v>0</v>
      </c>
      <c r="C7" s="280"/>
      <c r="D7" s="280"/>
      <c r="E7" s="280"/>
      <c r="F7" s="280"/>
      <c r="G7" s="217" t="s">
        <v>104</v>
      </c>
      <c r="H7" s="217"/>
      <c r="I7" s="217"/>
      <c r="J7" s="217"/>
      <c r="K7" s="46">
        <f>'PASO 1'!K7</f>
        <v>0</v>
      </c>
    </row>
    <row r="8" spans="1:11" ht="24.75" customHeight="1">
      <c r="A8" s="47" t="s">
        <v>102</v>
      </c>
      <c r="B8" s="315">
        <f>'PASO 1'!B8:C8</f>
        <v>0</v>
      </c>
      <c r="C8" s="282"/>
      <c r="D8" s="57" t="s">
        <v>106</v>
      </c>
      <c r="E8" s="280">
        <f>'PASO 1'!E8:F8</f>
        <v>0</v>
      </c>
      <c r="F8" s="280"/>
      <c r="G8" s="217" t="s">
        <v>105</v>
      </c>
      <c r="H8" s="217"/>
      <c r="I8" s="217"/>
      <c r="J8" s="217"/>
      <c r="K8" s="46">
        <f>'PASO 1'!K8</f>
        <v>0</v>
      </c>
    </row>
    <row r="9" spans="1:11" ht="45">
      <c r="A9" s="60" t="s">
        <v>1</v>
      </c>
      <c r="B9" s="286" t="s">
        <v>2</v>
      </c>
      <c r="C9" s="286"/>
      <c r="D9" s="286"/>
      <c r="E9" s="60" t="s">
        <v>7</v>
      </c>
      <c r="F9" s="60" t="s">
        <v>8</v>
      </c>
      <c r="G9" s="51" t="s">
        <v>11</v>
      </c>
      <c r="H9" s="51" t="s">
        <v>31</v>
      </c>
      <c r="I9" s="51" t="s">
        <v>10</v>
      </c>
      <c r="J9" s="51" t="s">
        <v>92</v>
      </c>
      <c r="K9" s="51" t="s">
        <v>87</v>
      </c>
    </row>
    <row r="10" spans="1:11" ht="45.75" customHeight="1">
      <c r="A10" s="232" t="s">
        <v>505</v>
      </c>
      <c r="B10" s="362" t="s">
        <v>27</v>
      </c>
      <c r="C10" s="238" t="s">
        <v>499</v>
      </c>
      <c r="D10" s="239"/>
      <c r="E10" s="177"/>
      <c r="F10" s="192">
        <f>IF(E10="NA","NA",_xlfn.IFERROR(E10/E12*100,0))</f>
        <v>0</v>
      </c>
      <c r="G10" s="192">
        <f>_xlfn.IFERROR((F10*H10/100),"NA")</f>
        <v>0</v>
      </c>
      <c r="H10" s="192">
        <f>IF(F10="NA","NA",4)</f>
        <v>4</v>
      </c>
      <c r="I10" s="173">
        <v>4</v>
      </c>
      <c r="J10" s="265" t="s">
        <v>501</v>
      </c>
      <c r="K10" s="145"/>
    </row>
    <row r="11" spans="1:11" ht="4.5" customHeight="1">
      <c r="A11" s="233"/>
      <c r="B11" s="229"/>
      <c r="C11" s="306"/>
      <c r="D11" s="307"/>
      <c r="E11" s="178"/>
      <c r="F11" s="193"/>
      <c r="G11" s="193"/>
      <c r="H11" s="193"/>
      <c r="I11" s="173"/>
      <c r="J11" s="266"/>
      <c r="K11" s="250"/>
    </row>
    <row r="12" spans="1:11" ht="23.25" customHeight="1">
      <c r="A12" s="233"/>
      <c r="B12" s="363" t="s">
        <v>4</v>
      </c>
      <c r="C12" s="330" t="s">
        <v>500</v>
      </c>
      <c r="D12" s="358"/>
      <c r="E12" s="257"/>
      <c r="F12" s="193"/>
      <c r="G12" s="193"/>
      <c r="H12" s="193"/>
      <c r="I12" s="173"/>
      <c r="J12" s="266"/>
      <c r="K12" s="250"/>
    </row>
    <row r="13" spans="1:11" ht="31.5" customHeight="1">
      <c r="A13" s="234"/>
      <c r="B13" s="364"/>
      <c r="C13" s="359"/>
      <c r="D13" s="360"/>
      <c r="E13" s="258"/>
      <c r="F13" s="194"/>
      <c r="G13" s="194"/>
      <c r="H13" s="194"/>
      <c r="I13" s="173"/>
      <c r="J13" s="267"/>
      <c r="K13" s="146"/>
    </row>
    <row r="14" spans="1:11" ht="52.5" customHeight="1">
      <c r="A14" s="384" t="s">
        <v>526</v>
      </c>
      <c r="B14" s="362" t="s">
        <v>27</v>
      </c>
      <c r="C14" s="238" t="s">
        <v>502</v>
      </c>
      <c r="D14" s="239"/>
      <c r="E14" s="177"/>
      <c r="F14" s="192">
        <f>IF(E14="NA","NA",_xlfn.IFERROR(E14/E16*100,0))</f>
        <v>0</v>
      </c>
      <c r="G14" s="192">
        <f>_xlfn.IFERROR((F14*H14/100),"NA")</f>
        <v>0</v>
      </c>
      <c r="H14" s="192">
        <f>IF(F14="NA","NA",4)</f>
        <v>4</v>
      </c>
      <c r="I14" s="141">
        <v>4</v>
      </c>
      <c r="J14" s="265" t="s">
        <v>527</v>
      </c>
      <c r="K14" s="145"/>
    </row>
    <row r="15" spans="1:11" ht="19.5" customHeight="1">
      <c r="A15" s="385"/>
      <c r="B15" s="229"/>
      <c r="C15" s="306"/>
      <c r="D15" s="307"/>
      <c r="E15" s="178"/>
      <c r="F15" s="193"/>
      <c r="G15" s="193"/>
      <c r="H15" s="193"/>
      <c r="I15" s="174"/>
      <c r="J15" s="266"/>
      <c r="K15" s="250"/>
    </row>
    <row r="16" spans="1:11" ht="11.25" customHeight="1">
      <c r="A16" s="385"/>
      <c r="B16" s="363" t="s">
        <v>4</v>
      </c>
      <c r="C16" s="330" t="s">
        <v>506</v>
      </c>
      <c r="D16" s="358"/>
      <c r="E16" s="257"/>
      <c r="F16" s="193"/>
      <c r="G16" s="193"/>
      <c r="H16" s="193"/>
      <c r="I16" s="174"/>
      <c r="J16" s="266"/>
      <c r="K16" s="250"/>
    </row>
    <row r="17" spans="1:11" ht="54.75" customHeight="1">
      <c r="A17" s="386"/>
      <c r="B17" s="364"/>
      <c r="C17" s="359"/>
      <c r="D17" s="360"/>
      <c r="E17" s="258"/>
      <c r="F17" s="194"/>
      <c r="G17" s="194"/>
      <c r="H17" s="194"/>
      <c r="I17" s="142"/>
      <c r="J17" s="267"/>
      <c r="K17" s="146"/>
    </row>
    <row r="18" spans="1:11" ht="29.25" customHeight="1">
      <c r="A18" s="232" t="s">
        <v>522</v>
      </c>
      <c r="B18" s="229" t="s">
        <v>27</v>
      </c>
      <c r="C18" s="238" t="s">
        <v>507</v>
      </c>
      <c r="D18" s="239"/>
      <c r="E18" s="268"/>
      <c r="F18" s="192">
        <f>IF(E18="NA","NA",_xlfn.IFERROR(E18/E20*100,0))</f>
        <v>0</v>
      </c>
      <c r="G18" s="215">
        <f>_xlfn.IFERROR((F18*H18/100),"NA")</f>
        <v>0</v>
      </c>
      <c r="H18" s="173">
        <f>IF(F18="NA","NA",4)</f>
        <v>4</v>
      </c>
      <c r="I18" s="173">
        <v>4</v>
      </c>
      <c r="J18" s="265" t="s">
        <v>504</v>
      </c>
      <c r="K18" s="162"/>
    </row>
    <row r="19" spans="1:11" ht="29.25" customHeight="1">
      <c r="A19" s="233"/>
      <c r="B19" s="230"/>
      <c r="C19" s="306"/>
      <c r="D19" s="307"/>
      <c r="E19" s="268"/>
      <c r="F19" s="193"/>
      <c r="G19" s="215"/>
      <c r="H19" s="173"/>
      <c r="I19" s="173"/>
      <c r="J19" s="266"/>
      <c r="K19" s="162"/>
    </row>
    <row r="20" spans="1:11" ht="29.25" customHeight="1">
      <c r="A20" s="233"/>
      <c r="B20" s="231" t="s">
        <v>4</v>
      </c>
      <c r="C20" s="330" t="s">
        <v>500</v>
      </c>
      <c r="D20" s="358"/>
      <c r="E20" s="257"/>
      <c r="F20" s="193"/>
      <c r="G20" s="215"/>
      <c r="H20" s="173"/>
      <c r="I20" s="173"/>
      <c r="J20" s="266"/>
      <c r="K20" s="162"/>
    </row>
    <row r="21" spans="1:11" ht="29.25" customHeight="1">
      <c r="A21" s="234"/>
      <c r="B21" s="231"/>
      <c r="C21" s="359"/>
      <c r="D21" s="360"/>
      <c r="E21" s="258"/>
      <c r="F21" s="194"/>
      <c r="G21" s="215"/>
      <c r="H21" s="173"/>
      <c r="I21" s="173"/>
      <c r="J21" s="267"/>
      <c r="K21" s="162"/>
    </row>
    <row r="22" spans="1:11" ht="29.25" customHeight="1">
      <c r="A22" s="232" t="s">
        <v>508</v>
      </c>
      <c r="B22" s="229" t="s">
        <v>27</v>
      </c>
      <c r="C22" s="308" t="s">
        <v>503</v>
      </c>
      <c r="D22" s="309"/>
      <c r="E22" s="268"/>
      <c r="F22" s="192">
        <f>IF(E22="NA","NA",_xlfn.IFERROR(E22/E24*100,0))</f>
        <v>0</v>
      </c>
      <c r="G22" s="215">
        <f>_xlfn.IFERROR((F22*H22/100),"NA")</f>
        <v>0</v>
      </c>
      <c r="H22" s="173">
        <f>IF(F22="NA","NA",3)</f>
        <v>3</v>
      </c>
      <c r="I22" s="141">
        <v>3</v>
      </c>
      <c r="J22" s="265" t="s">
        <v>504</v>
      </c>
      <c r="K22" s="162"/>
    </row>
    <row r="23" spans="1:11" ht="29.25" customHeight="1">
      <c r="A23" s="233"/>
      <c r="B23" s="230"/>
      <c r="C23" s="310"/>
      <c r="D23" s="311"/>
      <c r="E23" s="268"/>
      <c r="F23" s="193"/>
      <c r="G23" s="215"/>
      <c r="H23" s="173"/>
      <c r="I23" s="174"/>
      <c r="J23" s="266"/>
      <c r="K23" s="162"/>
    </row>
    <row r="24" spans="1:11" ht="29.25" customHeight="1">
      <c r="A24" s="233"/>
      <c r="B24" s="231" t="s">
        <v>4</v>
      </c>
      <c r="C24" s="261" t="s">
        <v>530</v>
      </c>
      <c r="D24" s="262"/>
      <c r="E24" s="257"/>
      <c r="F24" s="193"/>
      <c r="G24" s="215"/>
      <c r="H24" s="173"/>
      <c r="I24" s="174"/>
      <c r="J24" s="266"/>
      <c r="K24" s="162"/>
    </row>
    <row r="25" spans="1:11" ht="29.25" customHeight="1">
      <c r="A25" s="234"/>
      <c r="B25" s="231"/>
      <c r="C25" s="242"/>
      <c r="D25" s="243"/>
      <c r="E25" s="258"/>
      <c r="F25" s="194"/>
      <c r="G25" s="215"/>
      <c r="H25" s="173"/>
      <c r="I25" s="142"/>
      <c r="J25" s="267"/>
      <c r="K25" s="162"/>
    </row>
    <row r="26" spans="1:11" ht="21.75" customHeight="1">
      <c r="A26" s="228" t="s">
        <v>509</v>
      </c>
      <c r="B26" s="229" t="s">
        <v>27</v>
      </c>
      <c r="C26" s="287" t="s">
        <v>6</v>
      </c>
      <c r="D26" s="287"/>
      <c r="E26" s="203" t="s">
        <v>9</v>
      </c>
      <c r="F26" s="203" t="s">
        <v>9</v>
      </c>
      <c r="G26" s="247"/>
      <c r="H26" s="174">
        <f>IF(G26="NA","NA",5)</f>
        <v>5</v>
      </c>
      <c r="I26" s="173">
        <v>5</v>
      </c>
      <c r="J26" s="265" t="s">
        <v>464</v>
      </c>
      <c r="K26" s="162"/>
    </row>
    <row r="27" spans="1:11" ht="21.75" customHeight="1">
      <c r="A27" s="228"/>
      <c r="B27" s="230"/>
      <c r="C27" s="246"/>
      <c r="D27" s="246"/>
      <c r="E27" s="244"/>
      <c r="F27" s="244"/>
      <c r="G27" s="351"/>
      <c r="H27" s="353"/>
      <c r="I27" s="173"/>
      <c r="J27" s="266"/>
      <c r="K27" s="162"/>
    </row>
    <row r="28" spans="1:11" ht="21.75" customHeight="1">
      <c r="A28" s="228"/>
      <c r="B28" s="231" t="s">
        <v>4</v>
      </c>
      <c r="C28" s="246"/>
      <c r="D28" s="246"/>
      <c r="E28" s="244"/>
      <c r="F28" s="244"/>
      <c r="G28" s="351"/>
      <c r="H28" s="353"/>
      <c r="I28" s="173"/>
      <c r="J28" s="266"/>
      <c r="K28" s="162"/>
    </row>
    <row r="29" spans="1:11" ht="21.75" customHeight="1">
      <c r="A29" s="228"/>
      <c r="B29" s="231"/>
      <c r="C29" s="246"/>
      <c r="D29" s="246"/>
      <c r="E29" s="245"/>
      <c r="F29" s="245"/>
      <c r="G29" s="352"/>
      <c r="H29" s="354"/>
      <c r="I29" s="173"/>
      <c r="J29" s="267"/>
      <c r="K29" s="162"/>
    </row>
    <row r="30" spans="1:11" ht="18.75" customHeight="1">
      <c r="A30" s="232" t="s">
        <v>512</v>
      </c>
      <c r="B30" s="229" t="s">
        <v>27</v>
      </c>
      <c r="C30" s="238" t="s">
        <v>510</v>
      </c>
      <c r="D30" s="239"/>
      <c r="E30" s="268"/>
      <c r="F30" s="192">
        <f>IF(E30="NA","NA",_xlfn.IFERROR(E30/E32*100,0))</f>
        <v>0</v>
      </c>
      <c r="G30" s="215">
        <f>_xlfn.IFERROR((F30*H30/100),"NA")</f>
        <v>0</v>
      </c>
      <c r="H30" s="173">
        <f>IF(F30="NA","NA",3)</f>
        <v>3</v>
      </c>
      <c r="I30" s="141">
        <v>3</v>
      </c>
      <c r="J30" s="265" t="s">
        <v>511</v>
      </c>
      <c r="K30" s="162"/>
    </row>
    <row r="31" spans="1:11" ht="18.75" customHeight="1">
      <c r="A31" s="233"/>
      <c r="B31" s="230"/>
      <c r="C31" s="240"/>
      <c r="D31" s="241"/>
      <c r="E31" s="268"/>
      <c r="F31" s="193"/>
      <c r="G31" s="215"/>
      <c r="H31" s="173"/>
      <c r="I31" s="174"/>
      <c r="J31" s="266"/>
      <c r="K31" s="162"/>
    </row>
    <row r="32" spans="1:11" ht="29.25" customHeight="1">
      <c r="A32" s="233"/>
      <c r="B32" s="231" t="s">
        <v>4</v>
      </c>
      <c r="C32" s="330" t="s">
        <v>500</v>
      </c>
      <c r="D32" s="358"/>
      <c r="E32" s="257"/>
      <c r="F32" s="193"/>
      <c r="G32" s="215"/>
      <c r="H32" s="173"/>
      <c r="I32" s="174"/>
      <c r="J32" s="266"/>
      <c r="K32" s="162"/>
    </row>
    <row r="33" spans="1:11" ht="21" customHeight="1">
      <c r="A33" s="234"/>
      <c r="B33" s="231"/>
      <c r="C33" s="359"/>
      <c r="D33" s="360"/>
      <c r="E33" s="258"/>
      <c r="F33" s="194"/>
      <c r="G33" s="215"/>
      <c r="H33" s="173"/>
      <c r="I33" s="142"/>
      <c r="J33" s="267"/>
      <c r="K33" s="162"/>
    </row>
    <row r="34" spans="1:11" ht="12.75" customHeight="1">
      <c r="A34" s="232" t="s">
        <v>523</v>
      </c>
      <c r="B34" s="229" t="s">
        <v>27</v>
      </c>
      <c r="C34" s="287" t="s">
        <v>6</v>
      </c>
      <c r="D34" s="287"/>
      <c r="E34" s="203" t="s">
        <v>9</v>
      </c>
      <c r="F34" s="203" t="s">
        <v>9</v>
      </c>
      <c r="G34" s="205"/>
      <c r="H34" s="381">
        <f>IF(G34="NA","NA",5)</f>
        <v>5</v>
      </c>
      <c r="I34" s="173">
        <v>5</v>
      </c>
      <c r="J34" s="301" t="s">
        <v>513</v>
      </c>
      <c r="K34" s="275"/>
    </row>
    <row r="35" spans="1:11" ht="12.75" customHeight="1">
      <c r="A35" s="233"/>
      <c r="B35" s="230"/>
      <c r="C35" s="246"/>
      <c r="D35" s="246"/>
      <c r="E35" s="244"/>
      <c r="F35" s="244"/>
      <c r="G35" s="205"/>
      <c r="H35" s="382"/>
      <c r="I35" s="173"/>
      <c r="J35" s="302"/>
      <c r="K35" s="276"/>
    </row>
    <row r="36" spans="1:11" ht="12.75" customHeight="1">
      <c r="A36" s="233"/>
      <c r="B36" s="231" t="s">
        <v>4</v>
      </c>
      <c r="C36" s="246"/>
      <c r="D36" s="246"/>
      <c r="E36" s="244"/>
      <c r="F36" s="244"/>
      <c r="G36" s="205"/>
      <c r="H36" s="382"/>
      <c r="I36" s="173"/>
      <c r="J36" s="302"/>
      <c r="K36" s="276"/>
    </row>
    <row r="37" spans="1:11" ht="16.5" customHeight="1">
      <c r="A37" s="234"/>
      <c r="B37" s="231"/>
      <c r="C37" s="246"/>
      <c r="D37" s="246"/>
      <c r="E37" s="245"/>
      <c r="F37" s="245"/>
      <c r="G37" s="205"/>
      <c r="H37" s="383"/>
      <c r="I37" s="173"/>
      <c r="J37" s="303"/>
      <c r="K37" s="277"/>
    </row>
    <row r="38" spans="1:11" ht="18.75" customHeight="1">
      <c r="A38" s="269" t="s">
        <v>524</v>
      </c>
      <c r="B38" s="229" t="s">
        <v>27</v>
      </c>
      <c r="C38" s="287" t="s">
        <v>6</v>
      </c>
      <c r="D38" s="287"/>
      <c r="E38" s="203" t="s">
        <v>9</v>
      </c>
      <c r="F38" s="203" t="s">
        <v>9</v>
      </c>
      <c r="G38" s="247"/>
      <c r="H38" s="381">
        <f>IF(G38="NA","NA",5)</f>
        <v>5</v>
      </c>
      <c r="I38" s="141">
        <v>5</v>
      </c>
      <c r="J38" s="265" t="s">
        <v>514</v>
      </c>
      <c r="K38" s="162"/>
    </row>
    <row r="39" spans="1:11" ht="18.75" customHeight="1">
      <c r="A39" s="269"/>
      <c r="B39" s="230"/>
      <c r="C39" s="246"/>
      <c r="D39" s="246"/>
      <c r="E39" s="244"/>
      <c r="F39" s="244"/>
      <c r="G39" s="351"/>
      <c r="H39" s="382"/>
      <c r="I39" s="174"/>
      <c r="J39" s="266"/>
      <c r="K39" s="162"/>
    </row>
    <row r="40" spans="1:11" ht="18.75" customHeight="1">
      <c r="A40" s="269"/>
      <c r="B40" s="231" t="s">
        <v>4</v>
      </c>
      <c r="C40" s="246"/>
      <c r="D40" s="246"/>
      <c r="E40" s="244"/>
      <c r="F40" s="244"/>
      <c r="G40" s="351"/>
      <c r="H40" s="382"/>
      <c r="I40" s="174"/>
      <c r="J40" s="266"/>
      <c r="K40" s="162"/>
    </row>
    <row r="41" spans="1:11" ht="18.75" customHeight="1">
      <c r="A41" s="269"/>
      <c r="B41" s="231"/>
      <c r="C41" s="246"/>
      <c r="D41" s="246"/>
      <c r="E41" s="245"/>
      <c r="F41" s="245"/>
      <c r="G41" s="352"/>
      <c r="H41" s="383"/>
      <c r="I41" s="142"/>
      <c r="J41" s="267"/>
      <c r="K41" s="162"/>
    </row>
    <row r="42" spans="1:11" ht="22.5" customHeight="1">
      <c r="A42" s="232" t="s">
        <v>609</v>
      </c>
      <c r="B42" s="229" t="s">
        <v>27</v>
      </c>
      <c r="C42" s="246" t="s">
        <v>6</v>
      </c>
      <c r="D42" s="246"/>
      <c r="E42" s="203" t="s">
        <v>9</v>
      </c>
      <c r="F42" s="203" t="s">
        <v>9</v>
      </c>
      <c r="G42" s="247"/>
      <c r="H42" s="381">
        <f>IF(G42="NA","NA",5)</f>
        <v>5</v>
      </c>
      <c r="I42" s="173">
        <v>5</v>
      </c>
      <c r="J42" s="265" t="s">
        <v>498</v>
      </c>
      <c r="K42" s="162"/>
    </row>
    <row r="43" spans="1:11" ht="22.5" customHeight="1">
      <c r="A43" s="233"/>
      <c r="B43" s="230"/>
      <c r="C43" s="246"/>
      <c r="D43" s="246"/>
      <c r="E43" s="203"/>
      <c r="F43" s="203"/>
      <c r="G43" s="247"/>
      <c r="H43" s="382"/>
      <c r="I43" s="173"/>
      <c r="J43" s="266"/>
      <c r="K43" s="162"/>
    </row>
    <row r="44" spans="1:11" ht="22.5" customHeight="1">
      <c r="A44" s="233"/>
      <c r="B44" s="231" t="s">
        <v>4</v>
      </c>
      <c r="C44" s="246"/>
      <c r="D44" s="246"/>
      <c r="E44" s="203"/>
      <c r="F44" s="203"/>
      <c r="G44" s="247"/>
      <c r="H44" s="382"/>
      <c r="I44" s="173"/>
      <c r="J44" s="266"/>
      <c r="K44" s="162"/>
    </row>
    <row r="45" spans="1:11" ht="22.5" customHeight="1">
      <c r="A45" s="234"/>
      <c r="B45" s="231"/>
      <c r="C45" s="246"/>
      <c r="D45" s="246"/>
      <c r="E45" s="204"/>
      <c r="F45" s="204"/>
      <c r="G45" s="178"/>
      <c r="H45" s="383"/>
      <c r="I45" s="173"/>
      <c r="J45" s="267"/>
      <c r="K45" s="162"/>
    </row>
    <row r="46" spans="1:11" ht="22.5" customHeight="1">
      <c r="A46" s="232" t="s">
        <v>610</v>
      </c>
      <c r="B46" s="229" t="s">
        <v>27</v>
      </c>
      <c r="C46" s="246" t="s">
        <v>6</v>
      </c>
      <c r="D46" s="246"/>
      <c r="E46" s="203" t="s">
        <v>9</v>
      </c>
      <c r="F46" s="203" t="s">
        <v>9</v>
      </c>
      <c r="G46" s="247"/>
      <c r="H46" s="381">
        <f>IF(G46="NA","NA",5)</f>
        <v>5</v>
      </c>
      <c r="I46" s="141">
        <v>5</v>
      </c>
      <c r="J46" s="265" t="s">
        <v>498</v>
      </c>
      <c r="K46" s="162"/>
    </row>
    <row r="47" spans="1:11" ht="22.5" customHeight="1">
      <c r="A47" s="233"/>
      <c r="B47" s="230"/>
      <c r="C47" s="246"/>
      <c r="D47" s="246"/>
      <c r="E47" s="203"/>
      <c r="F47" s="203"/>
      <c r="G47" s="247"/>
      <c r="H47" s="382"/>
      <c r="I47" s="174"/>
      <c r="J47" s="266"/>
      <c r="K47" s="162"/>
    </row>
    <row r="48" spans="1:11" ht="22.5" customHeight="1">
      <c r="A48" s="233"/>
      <c r="B48" s="231" t="s">
        <v>4</v>
      </c>
      <c r="C48" s="246"/>
      <c r="D48" s="246"/>
      <c r="E48" s="203"/>
      <c r="F48" s="203"/>
      <c r="G48" s="247"/>
      <c r="H48" s="382"/>
      <c r="I48" s="174"/>
      <c r="J48" s="266"/>
      <c r="K48" s="162"/>
    </row>
    <row r="49" spans="1:11" ht="22.5" customHeight="1">
      <c r="A49" s="234"/>
      <c r="B49" s="231"/>
      <c r="C49" s="246"/>
      <c r="D49" s="246"/>
      <c r="E49" s="204"/>
      <c r="F49" s="204"/>
      <c r="G49" s="178"/>
      <c r="H49" s="383"/>
      <c r="I49" s="142"/>
      <c r="J49" s="267"/>
      <c r="K49" s="162"/>
    </row>
    <row r="50" spans="1:11" ht="24.75" customHeight="1">
      <c r="A50" s="232" t="s">
        <v>611</v>
      </c>
      <c r="B50" s="229" t="s">
        <v>27</v>
      </c>
      <c r="C50" s="246" t="s">
        <v>6</v>
      </c>
      <c r="D50" s="246"/>
      <c r="E50" s="203" t="s">
        <v>9</v>
      </c>
      <c r="F50" s="203" t="s">
        <v>9</v>
      </c>
      <c r="G50" s="247"/>
      <c r="H50" s="381">
        <f>IF(G50="NA","NA",5)</f>
        <v>5</v>
      </c>
      <c r="I50" s="173">
        <v>5</v>
      </c>
      <c r="J50" s="265" t="s">
        <v>498</v>
      </c>
      <c r="K50" s="162"/>
    </row>
    <row r="51" spans="1:11" ht="24.75" customHeight="1">
      <c r="A51" s="233"/>
      <c r="B51" s="230"/>
      <c r="C51" s="246"/>
      <c r="D51" s="246"/>
      <c r="E51" s="203"/>
      <c r="F51" s="203"/>
      <c r="G51" s="247"/>
      <c r="H51" s="382"/>
      <c r="I51" s="173"/>
      <c r="J51" s="266"/>
      <c r="K51" s="162"/>
    </row>
    <row r="52" spans="1:11" ht="24.75" customHeight="1">
      <c r="A52" s="233"/>
      <c r="B52" s="231" t="s">
        <v>4</v>
      </c>
      <c r="C52" s="246"/>
      <c r="D52" s="246"/>
      <c r="E52" s="203"/>
      <c r="F52" s="203"/>
      <c r="G52" s="247"/>
      <c r="H52" s="382"/>
      <c r="I52" s="173"/>
      <c r="J52" s="266"/>
      <c r="K52" s="162"/>
    </row>
    <row r="53" spans="1:11" ht="24.75" customHeight="1">
      <c r="A53" s="234"/>
      <c r="B53" s="231"/>
      <c r="C53" s="246"/>
      <c r="D53" s="246"/>
      <c r="E53" s="204"/>
      <c r="F53" s="204"/>
      <c r="G53" s="178"/>
      <c r="H53" s="383"/>
      <c r="I53" s="173"/>
      <c r="J53" s="267"/>
      <c r="K53" s="162"/>
    </row>
    <row r="54" spans="1:11" ht="23.25" customHeight="1">
      <c r="A54" s="235" t="s">
        <v>612</v>
      </c>
      <c r="B54" s="229" t="s">
        <v>27</v>
      </c>
      <c r="C54" s="246" t="s">
        <v>6</v>
      </c>
      <c r="D54" s="246"/>
      <c r="E54" s="203" t="s">
        <v>9</v>
      </c>
      <c r="F54" s="203" t="s">
        <v>9</v>
      </c>
      <c r="G54" s="247"/>
      <c r="H54" s="381">
        <f>IF(G54="NA","NA",5)</f>
        <v>5</v>
      </c>
      <c r="I54" s="141">
        <v>5</v>
      </c>
      <c r="J54" s="265" t="s">
        <v>498</v>
      </c>
      <c r="K54" s="162"/>
    </row>
    <row r="55" spans="1:11" ht="23.25" customHeight="1">
      <c r="A55" s="236"/>
      <c r="B55" s="230"/>
      <c r="C55" s="246"/>
      <c r="D55" s="246"/>
      <c r="E55" s="203"/>
      <c r="F55" s="203"/>
      <c r="G55" s="247"/>
      <c r="H55" s="382"/>
      <c r="I55" s="174"/>
      <c r="J55" s="266"/>
      <c r="K55" s="162"/>
    </row>
    <row r="56" spans="1:11" ht="20.25" customHeight="1">
      <c r="A56" s="236"/>
      <c r="B56" s="231" t="s">
        <v>4</v>
      </c>
      <c r="C56" s="246"/>
      <c r="D56" s="246"/>
      <c r="E56" s="203"/>
      <c r="F56" s="203"/>
      <c r="G56" s="247"/>
      <c r="H56" s="382"/>
      <c r="I56" s="174"/>
      <c r="J56" s="266"/>
      <c r="K56" s="162"/>
    </row>
    <row r="57" spans="1:11" ht="20.25" customHeight="1">
      <c r="A57" s="237"/>
      <c r="B57" s="231"/>
      <c r="C57" s="246"/>
      <c r="D57" s="246"/>
      <c r="E57" s="204"/>
      <c r="F57" s="204"/>
      <c r="G57" s="178"/>
      <c r="H57" s="383"/>
      <c r="I57" s="142"/>
      <c r="J57" s="267"/>
      <c r="K57" s="162"/>
    </row>
    <row r="58" spans="1:11" ht="23.25" customHeight="1">
      <c r="A58" s="235" t="s">
        <v>613</v>
      </c>
      <c r="B58" s="229" t="s">
        <v>27</v>
      </c>
      <c r="C58" s="246" t="s">
        <v>6</v>
      </c>
      <c r="D58" s="246"/>
      <c r="E58" s="203" t="s">
        <v>9</v>
      </c>
      <c r="F58" s="203" t="s">
        <v>9</v>
      </c>
      <c r="G58" s="247"/>
      <c r="H58" s="381">
        <f>IF(G58="NA","NA",5)</f>
        <v>5</v>
      </c>
      <c r="I58" s="173">
        <v>5</v>
      </c>
      <c r="J58" s="265" t="s">
        <v>521</v>
      </c>
      <c r="K58" s="162"/>
    </row>
    <row r="59" spans="1:11" ht="23.25" customHeight="1">
      <c r="A59" s="236"/>
      <c r="B59" s="230"/>
      <c r="C59" s="246"/>
      <c r="D59" s="246"/>
      <c r="E59" s="203"/>
      <c r="F59" s="203"/>
      <c r="G59" s="247"/>
      <c r="H59" s="382"/>
      <c r="I59" s="173"/>
      <c r="J59" s="266"/>
      <c r="K59" s="162"/>
    </row>
    <row r="60" spans="1:11" ht="20.25" customHeight="1">
      <c r="A60" s="236"/>
      <c r="B60" s="231" t="s">
        <v>4</v>
      </c>
      <c r="C60" s="246"/>
      <c r="D60" s="246"/>
      <c r="E60" s="203"/>
      <c r="F60" s="203"/>
      <c r="G60" s="247"/>
      <c r="H60" s="382"/>
      <c r="I60" s="173"/>
      <c r="J60" s="266"/>
      <c r="K60" s="162"/>
    </row>
    <row r="61" spans="1:11" ht="20.25" customHeight="1">
      <c r="A61" s="237"/>
      <c r="B61" s="231"/>
      <c r="C61" s="246"/>
      <c r="D61" s="246"/>
      <c r="E61" s="204"/>
      <c r="F61" s="204"/>
      <c r="G61" s="178"/>
      <c r="H61" s="383"/>
      <c r="I61" s="173"/>
      <c r="J61" s="267"/>
      <c r="K61" s="162"/>
    </row>
    <row r="62" spans="1:11" ht="23.25" customHeight="1">
      <c r="A62" s="235" t="s">
        <v>614</v>
      </c>
      <c r="B62" s="229" t="s">
        <v>27</v>
      </c>
      <c r="C62" s="246" t="s">
        <v>6</v>
      </c>
      <c r="D62" s="246"/>
      <c r="E62" s="203" t="s">
        <v>9</v>
      </c>
      <c r="F62" s="203" t="s">
        <v>9</v>
      </c>
      <c r="G62" s="247"/>
      <c r="H62" s="381">
        <f>IF(G62="NA","NA",5)</f>
        <v>5</v>
      </c>
      <c r="I62" s="141">
        <v>5</v>
      </c>
      <c r="J62" s="265" t="s">
        <v>521</v>
      </c>
      <c r="K62" s="162"/>
    </row>
    <row r="63" spans="1:11" ht="23.25" customHeight="1">
      <c r="A63" s="236"/>
      <c r="B63" s="230"/>
      <c r="C63" s="246"/>
      <c r="D63" s="246"/>
      <c r="E63" s="203"/>
      <c r="F63" s="203"/>
      <c r="G63" s="247"/>
      <c r="H63" s="382"/>
      <c r="I63" s="174"/>
      <c r="J63" s="266"/>
      <c r="K63" s="162"/>
    </row>
    <row r="64" spans="1:11" ht="20.25" customHeight="1">
      <c r="A64" s="236"/>
      <c r="B64" s="231" t="s">
        <v>4</v>
      </c>
      <c r="C64" s="246"/>
      <c r="D64" s="246"/>
      <c r="E64" s="203"/>
      <c r="F64" s="203"/>
      <c r="G64" s="247"/>
      <c r="H64" s="382"/>
      <c r="I64" s="174"/>
      <c r="J64" s="266"/>
      <c r="K64" s="162"/>
    </row>
    <row r="65" spans="1:11" ht="20.25" customHeight="1">
      <c r="A65" s="237"/>
      <c r="B65" s="231"/>
      <c r="C65" s="246"/>
      <c r="D65" s="246"/>
      <c r="E65" s="204"/>
      <c r="F65" s="204"/>
      <c r="G65" s="178"/>
      <c r="H65" s="383"/>
      <c r="I65" s="142"/>
      <c r="J65" s="267"/>
      <c r="K65" s="162"/>
    </row>
    <row r="66" spans="1:11" ht="29.25" customHeight="1">
      <c r="A66" s="232" t="s">
        <v>615</v>
      </c>
      <c r="B66" s="229" t="s">
        <v>27</v>
      </c>
      <c r="C66" s="246" t="s">
        <v>6</v>
      </c>
      <c r="D66" s="246"/>
      <c r="E66" s="203" t="s">
        <v>9</v>
      </c>
      <c r="F66" s="203" t="s">
        <v>9</v>
      </c>
      <c r="G66" s="247"/>
      <c r="H66" s="381">
        <f>IF(G66="NA","NA",5)</f>
        <v>5</v>
      </c>
      <c r="I66" s="173">
        <v>5</v>
      </c>
      <c r="J66" s="265" t="s">
        <v>525</v>
      </c>
      <c r="K66" s="162"/>
    </row>
    <row r="67" spans="1:11" ht="29.25" customHeight="1">
      <c r="A67" s="233"/>
      <c r="B67" s="230"/>
      <c r="C67" s="246"/>
      <c r="D67" s="246"/>
      <c r="E67" s="203"/>
      <c r="F67" s="203"/>
      <c r="G67" s="247"/>
      <c r="H67" s="382"/>
      <c r="I67" s="173"/>
      <c r="J67" s="266"/>
      <c r="K67" s="162"/>
    </row>
    <row r="68" spans="1:11" ht="15">
      <c r="A68" s="233"/>
      <c r="B68" s="231" t="s">
        <v>4</v>
      </c>
      <c r="C68" s="246"/>
      <c r="D68" s="246"/>
      <c r="E68" s="203"/>
      <c r="F68" s="203"/>
      <c r="G68" s="247"/>
      <c r="H68" s="382"/>
      <c r="I68" s="173"/>
      <c r="J68" s="266"/>
      <c r="K68" s="162"/>
    </row>
    <row r="69" spans="1:11" ht="31.5" customHeight="1">
      <c r="A69" s="234"/>
      <c r="B69" s="231"/>
      <c r="C69" s="246"/>
      <c r="D69" s="246"/>
      <c r="E69" s="204"/>
      <c r="F69" s="204"/>
      <c r="G69" s="178"/>
      <c r="H69" s="383"/>
      <c r="I69" s="173"/>
      <c r="J69" s="267"/>
      <c r="K69" s="162"/>
    </row>
    <row r="70" spans="1:11" ht="28.5" customHeight="1">
      <c r="A70" s="235" t="s">
        <v>616</v>
      </c>
      <c r="B70" s="229" t="s">
        <v>27</v>
      </c>
      <c r="C70" s="238" t="s">
        <v>528</v>
      </c>
      <c r="D70" s="239"/>
      <c r="E70" s="268"/>
      <c r="F70" s="192">
        <f>IF(E70="NA","NA",_xlfn.IFERROR(E70/E72*100,0))</f>
        <v>0</v>
      </c>
      <c r="G70" s="215">
        <f>_xlfn.IFERROR((F70*H70/100),"NA")</f>
        <v>0</v>
      </c>
      <c r="H70" s="173">
        <f>IF(F70="NA","NA",3)</f>
        <v>3</v>
      </c>
      <c r="I70" s="141">
        <v>3</v>
      </c>
      <c r="J70" s="265" t="s">
        <v>180</v>
      </c>
      <c r="K70" s="162"/>
    </row>
    <row r="71" spans="1:11" ht="28.5" customHeight="1">
      <c r="A71" s="236"/>
      <c r="B71" s="230"/>
      <c r="C71" s="240"/>
      <c r="D71" s="241"/>
      <c r="E71" s="268"/>
      <c r="F71" s="193"/>
      <c r="G71" s="215"/>
      <c r="H71" s="173"/>
      <c r="I71" s="174"/>
      <c r="J71" s="266"/>
      <c r="K71" s="162"/>
    </row>
    <row r="72" spans="1:11" ht="35.25" customHeight="1">
      <c r="A72" s="236"/>
      <c r="B72" s="231" t="s">
        <v>4</v>
      </c>
      <c r="C72" s="261" t="s">
        <v>529</v>
      </c>
      <c r="D72" s="262"/>
      <c r="E72" s="257"/>
      <c r="F72" s="193"/>
      <c r="G72" s="215"/>
      <c r="H72" s="173"/>
      <c r="I72" s="174"/>
      <c r="J72" s="266"/>
      <c r="K72" s="162"/>
    </row>
    <row r="73" spans="1:11" ht="28.5" customHeight="1">
      <c r="A73" s="237"/>
      <c r="B73" s="231"/>
      <c r="C73" s="242"/>
      <c r="D73" s="243"/>
      <c r="E73" s="258"/>
      <c r="F73" s="194"/>
      <c r="G73" s="215"/>
      <c r="H73" s="173"/>
      <c r="I73" s="142"/>
      <c r="J73" s="267"/>
      <c r="K73" s="162"/>
    </row>
    <row r="74" spans="1:11" ht="28.5" customHeight="1">
      <c r="A74" s="235" t="s">
        <v>617</v>
      </c>
      <c r="B74" s="229" t="s">
        <v>27</v>
      </c>
      <c r="C74" s="238" t="s">
        <v>531</v>
      </c>
      <c r="D74" s="239"/>
      <c r="E74" s="268"/>
      <c r="F74" s="192">
        <f>IF(E74="NA","NA",_xlfn.IFERROR(E74/E76*100,0))</f>
        <v>0</v>
      </c>
      <c r="G74" s="215">
        <f>_xlfn.IFERROR((F74*H74/100),"NA")</f>
        <v>0</v>
      </c>
      <c r="H74" s="173">
        <f>IF(F74="NA","NA",3)</f>
        <v>3</v>
      </c>
      <c r="I74" s="173">
        <v>3</v>
      </c>
      <c r="J74" s="265" t="s">
        <v>180</v>
      </c>
      <c r="K74" s="162"/>
    </row>
    <row r="75" spans="1:11" ht="28.5" customHeight="1">
      <c r="A75" s="236"/>
      <c r="B75" s="230"/>
      <c r="C75" s="240"/>
      <c r="D75" s="241"/>
      <c r="E75" s="268"/>
      <c r="F75" s="193"/>
      <c r="G75" s="215"/>
      <c r="H75" s="173"/>
      <c r="I75" s="173"/>
      <c r="J75" s="266"/>
      <c r="K75" s="162"/>
    </row>
    <row r="76" spans="1:11" ht="35.25" customHeight="1">
      <c r="A76" s="236"/>
      <c r="B76" s="231" t="s">
        <v>4</v>
      </c>
      <c r="C76" s="261" t="s">
        <v>532</v>
      </c>
      <c r="D76" s="262"/>
      <c r="E76" s="257"/>
      <c r="F76" s="193"/>
      <c r="G76" s="215"/>
      <c r="H76" s="173"/>
      <c r="I76" s="173"/>
      <c r="J76" s="266"/>
      <c r="K76" s="162"/>
    </row>
    <row r="77" spans="1:11" ht="28.5" customHeight="1">
      <c r="A77" s="237"/>
      <c r="B77" s="231"/>
      <c r="C77" s="242"/>
      <c r="D77" s="243"/>
      <c r="E77" s="258"/>
      <c r="F77" s="194"/>
      <c r="G77" s="215"/>
      <c r="H77" s="173"/>
      <c r="I77" s="173"/>
      <c r="J77" s="267"/>
      <c r="K77" s="162"/>
    </row>
    <row r="78" spans="1:11" ht="21.75" customHeight="1">
      <c r="A78" s="228" t="s">
        <v>618</v>
      </c>
      <c r="B78" s="229" t="s">
        <v>27</v>
      </c>
      <c r="C78" s="246" t="s">
        <v>6</v>
      </c>
      <c r="D78" s="246"/>
      <c r="E78" s="203" t="s">
        <v>9</v>
      </c>
      <c r="F78" s="221" t="s">
        <v>9</v>
      </c>
      <c r="G78" s="205"/>
      <c r="H78" s="381">
        <f>IF(G78="NA","NA",5)</f>
        <v>5</v>
      </c>
      <c r="I78" s="141">
        <v>5</v>
      </c>
      <c r="J78" s="265" t="s">
        <v>533</v>
      </c>
      <c r="K78" s="162"/>
    </row>
    <row r="79" spans="1:11" ht="21.75" customHeight="1">
      <c r="A79" s="228"/>
      <c r="B79" s="230"/>
      <c r="C79" s="246"/>
      <c r="D79" s="246"/>
      <c r="E79" s="203"/>
      <c r="F79" s="222"/>
      <c r="G79" s="205"/>
      <c r="H79" s="382"/>
      <c r="I79" s="174"/>
      <c r="J79" s="266"/>
      <c r="K79" s="162"/>
    </row>
    <row r="80" spans="1:11" ht="21.75" customHeight="1">
      <c r="A80" s="228"/>
      <c r="B80" s="231" t="s">
        <v>4</v>
      </c>
      <c r="C80" s="246"/>
      <c r="D80" s="246"/>
      <c r="E80" s="203"/>
      <c r="F80" s="222"/>
      <c r="G80" s="205"/>
      <c r="H80" s="382"/>
      <c r="I80" s="174"/>
      <c r="J80" s="266"/>
      <c r="K80" s="162"/>
    </row>
    <row r="81" spans="1:11" ht="21.75" customHeight="1">
      <c r="A81" s="228"/>
      <c r="B81" s="231"/>
      <c r="C81" s="246"/>
      <c r="D81" s="246"/>
      <c r="E81" s="204"/>
      <c r="F81" s="223"/>
      <c r="G81" s="205"/>
      <c r="H81" s="383"/>
      <c r="I81" s="142"/>
      <c r="J81" s="267"/>
      <c r="K81" s="162"/>
    </row>
    <row r="82" spans="1:11" ht="12.75" customHeight="1">
      <c r="A82" s="232" t="s">
        <v>619</v>
      </c>
      <c r="B82" s="229" t="s">
        <v>27</v>
      </c>
      <c r="C82" s="246" t="s">
        <v>6</v>
      </c>
      <c r="D82" s="246"/>
      <c r="E82" s="203" t="s">
        <v>9</v>
      </c>
      <c r="F82" s="203" t="s">
        <v>9</v>
      </c>
      <c r="G82" s="247"/>
      <c r="H82" s="381">
        <f>IF(G82="NA","NA",5)</f>
        <v>5</v>
      </c>
      <c r="I82" s="173">
        <v>5</v>
      </c>
      <c r="J82" s="265" t="s">
        <v>534</v>
      </c>
      <c r="K82" s="162"/>
    </row>
    <row r="83" spans="1:11" ht="12.75" customHeight="1">
      <c r="A83" s="233"/>
      <c r="B83" s="230"/>
      <c r="C83" s="246"/>
      <c r="D83" s="246"/>
      <c r="E83" s="203"/>
      <c r="F83" s="203"/>
      <c r="G83" s="247"/>
      <c r="H83" s="382"/>
      <c r="I83" s="173"/>
      <c r="J83" s="266"/>
      <c r="K83" s="162"/>
    </row>
    <row r="84" spans="1:11" ht="12.75" customHeight="1">
      <c r="A84" s="233"/>
      <c r="B84" s="231" t="s">
        <v>4</v>
      </c>
      <c r="C84" s="246"/>
      <c r="D84" s="246"/>
      <c r="E84" s="203"/>
      <c r="F84" s="203"/>
      <c r="G84" s="247"/>
      <c r="H84" s="382"/>
      <c r="I84" s="173"/>
      <c r="J84" s="266"/>
      <c r="K84" s="162"/>
    </row>
    <row r="85" spans="1:11" ht="12.75" customHeight="1">
      <c r="A85" s="234"/>
      <c r="B85" s="231"/>
      <c r="C85" s="246"/>
      <c r="D85" s="246"/>
      <c r="E85" s="204"/>
      <c r="F85" s="204"/>
      <c r="G85" s="178"/>
      <c r="H85" s="383"/>
      <c r="I85" s="173"/>
      <c r="J85" s="267"/>
      <c r="K85" s="162"/>
    </row>
    <row r="86" spans="1:11" ht="20.25" customHeight="1">
      <c r="A86" s="232" t="s">
        <v>620</v>
      </c>
      <c r="B86" s="229" t="s">
        <v>27</v>
      </c>
      <c r="C86" s="246" t="s">
        <v>6</v>
      </c>
      <c r="D86" s="246"/>
      <c r="E86" s="203" t="s">
        <v>9</v>
      </c>
      <c r="F86" s="203" t="s">
        <v>9</v>
      </c>
      <c r="G86" s="247"/>
      <c r="H86" s="381">
        <f>IF(G86="NA","NA",5)</f>
        <v>5</v>
      </c>
      <c r="I86" s="141">
        <v>5</v>
      </c>
      <c r="J86" s="265" t="s">
        <v>535</v>
      </c>
      <c r="K86" s="162"/>
    </row>
    <row r="87" spans="1:11" ht="19.5" customHeight="1">
      <c r="A87" s="233"/>
      <c r="B87" s="230"/>
      <c r="C87" s="246"/>
      <c r="D87" s="246"/>
      <c r="E87" s="203"/>
      <c r="F87" s="203"/>
      <c r="G87" s="247"/>
      <c r="H87" s="382"/>
      <c r="I87" s="174"/>
      <c r="J87" s="266"/>
      <c r="K87" s="162"/>
    </row>
    <row r="88" spans="1:11" ht="24" customHeight="1">
      <c r="A88" s="233"/>
      <c r="B88" s="231" t="s">
        <v>4</v>
      </c>
      <c r="C88" s="246"/>
      <c r="D88" s="246"/>
      <c r="E88" s="203"/>
      <c r="F88" s="203"/>
      <c r="G88" s="247"/>
      <c r="H88" s="382"/>
      <c r="I88" s="174"/>
      <c r="J88" s="266"/>
      <c r="K88" s="162"/>
    </row>
    <row r="89" spans="1:11" ht="21" customHeight="1">
      <c r="A89" s="234"/>
      <c r="B89" s="231"/>
      <c r="C89" s="246"/>
      <c r="D89" s="246"/>
      <c r="E89" s="204"/>
      <c r="F89" s="204"/>
      <c r="G89" s="178"/>
      <c r="H89" s="383"/>
      <c r="I89" s="142"/>
      <c r="J89" s="267"/>
      <c r="K89" s="162"/>
    </row>
    <row r="90" spans="1:11" ht="19.5" customHeight="1">
      <c r="A90" s="232" t="s">
        <v>621</v>
      </c>
      <c r="B90" s="229" t="s">
        <v>27</v>
      </c>
      <c r="C90" s="246" t="s">
        <v>6</v>
      </c>
      <c r="D90" s="246"/>
      <c r="E90" s="203" t="s">
        <v>9</v>
      </c>
      <c r="F90" s="203" t="s">
        <v>9</v>
      </c>
      <c r="G90" s="247"/>
      <c r="H90" s="381">
        <f>IF(G90="NA","NA",5)</f>
        <v>5</v>
      </c>
      <c r="I90" s="173">
        <v>5</v>
      </c>
      <c r="J90" s="265" t="s">
        <v>536</v>
      </c>
      <c r="K90" s="162"/>
    </row>
    <row r="91" spans="1:11" ht="19.5" customHeight="1">
      <c r="A91" s="233"/>
      <c r="B91" s="230"/>
      <c r="C91" s="246"/>
      <c r="D91" s="246"/>
      <c r="E91" s="203"/>
      <c r="F91" s="203"/>
      <c r="G91" s="247"/>
      <c r="H91" s="382"/>
      <c r="I91" s="173"/>
      <c r="J91" s="266"/>
      <c r="K91" s="162"/>
    </row>
    <row r="92" spans="1:11" ht="19.5" customHeight="1">
      <c r="A92" s="233"/>
      <c r="B92" s="231" t="s">
        <v>4</v>
      </c>
      <c r="C92" s="246"/>
      <c r="D92" s="246"/>
      <c r="E92" s="203"/>
      <c r="F92" s="203"/>
      <c r="G92" s="247"/>
      <c r="H92" s="382"/>
      <c r="I92" s="173"/>
      <c r="J92" s="266"/>
      <c r="K92" s="162"/>
    </row>
    <row r="93" spans="1:11" ht="19.5" customHeight="1">
      <c r="A93" s="234"/>
      <c r="B93" s="231"/>
      <c r="C93" s="246"/>
      <c r="D93" s="246"/>
      <c r="E93" s="204"/>
      <c r="F93" s="204"/>
      <c r="G93" s="178"/>
      <c r="H93" s="383"/>
      <c r="I93" s="173"/>
      <c r="J93" s="267"/>
      <c r="K93" s="162"/>
    </row>
    <row r="94" spans="1:11" ht="15" customHeight="1" hidden="1">
      <c r="A94" s="232" t="s">
        <v>622</v>
      </c>
      <c r="B94" s="229" t="s">
        <v>27</v>
      </c>
      <c r="C94" s="238" t="s">
        <v>73</v>
      </c>
      <c r="D94" s="239"/>
      <c r="E94" s="268"/>
      <c r="F94" s="192">
        <f>IF(E94="NA","NA",_xlfn.IFERROR(E94/E96*100,0))</f>
        <v>0</v>
      </c>
      <c r="G94" s="215">
        <f>_xlfn.IFERROR((F94*H94/100),"NA")</f>
        <v>0</v>
      </c>
      <c r="H94" s="192">
        <f>IF(F94="NA","NA",3)</f>
        <v>3</v>
      </c>
      <c r="I94" s="141">
        <v>3</v>
      </c>
      <c r="J94" s="265" t="s">
        <v>537</v>
      </c>
      <c r="K94" s="52"/>
    </row>
    <row r="95" spans="1:11" ht="42.75" customHeight="1">
      <c r="A95" s="233"/>
      <c r="B95" s="230"/>
      <c r="C95" s="240"/>
      <c r="D95" s="241"/>
      <c r="E95" s="268"/>
      <c r="F95" s="193"/>
      <c r="G95" s="215"/>
      <c r="H95" s="193"/>
      <c r="I95" s="174"/>
      <c r="J95" s="266"/>
      <c r="K95" s="145"/>
    </row>
    <row r="96" spans="1:11" ht="22.5" customHeight="1">
      <c r="A96" s="233"/>
      <c r="B96" s="231" t="s">
        <v>4</v>
      </c>
      <c r="C96" s="330" t="s">
        <v>25</v>
      </c>
      <c r="D96" s="262"/>
      <c r="E96" s="257"/>
      <c r="F96" s="193"/>
      <c r="G96" s="215"/>
      <c r="H96" s="193"/>
      <c r="I96" s="174"/>
      <c r="J96" s="266"/>
      <c r="K96" s="250"/>
    </row>
    <row r="97" spans="1:11" ht="22.5" customHeight="1">
      <c r="A97" s="234"/>
      <c r="B97" s="231"/>
      <c r="C97" s="242"/>
      <c r="D97" s="243"/>
      <c r="E97" s="258"/>
      <c r="F97" s="194"/>
      <c r="G97" s="215"/>
      <c r="H97" s="194"/>
      <c r="I97" s="142"/>
      <c r="J97" s="267"/>
      <c r="K97" s="146"/>
    </row>
    <row r="98" spans="1:11" ht="22.5" customHeight="1">
      <c r="A98" s="232" t="s">
        <v>623</v>
      </c>
      <c r="B98" s="229" t="s">
        <v>27</v>
      </c>
      <c r="C98" s="308" t="s">
        <v>141</v>
      </c>
      <c r="D98" s="309"/>
      <c r="E98" s="268"/>
      <c r="F98" s="192">
        <f>IF(E98="NA","NA",_xlfn.IFERROR(E98/E100*100,0))</f>
        <v>0</v>
      </c>
      <c r="G98" s="215">
        <f>_xlfn.IFERROR((F98*H98/100),"NA")</f>
        <v>0</v>
      </c>
      <c r="H98" s="192">
        <f>IF(F98="NA","NA",3)</f>
        <v>3</v>
      </c>
      <c r="I98" s="173">
        <v>3</v>
      </c>
      <c r="J98" s="301" t="s">
        <v>142</v>
      </c>
      <c r="K98" s="162"/>
    </row>
    <row r="99" spans="1:11" ht="22.5" customHeight="1">
      <c r="A99" s="233"/>
      <c r="B99" s="230"/>
      <c r="C99" s="310"/>
      <c r="D99" s="311"/>
      <c r="E99" s="268"/>
      <c r="F99" s="193"/>
      <c r="G99" s="215"/>
      <c r="H99" s="193"/>
      <c r="I99" s="173"/>
      <c r="J99" s="302"/>
      <c r="K99" s="162"/>
    </row>
    <row r="100" spans="1:11" ht="18" customHeight="1">
      <c r="A100" s="233"/>
      <c r="B100" s="231" t="s">
        <v>4</v>
      </c>
      <c r="C100" s="330" t="s">
        <v>140</v>
      </c>
      <c r="D100" s="262"/>
      <c r="E100" s="257"/>
      <c r="F100" s="193"/>
      <c r="G100" s="215"/>
      <c r="H100" s="193"/>
      <c r="I100" s="173"/>
      <c r="J100" s="302"/>
      <c r="K100" s="162"/>
    </row>
    <row r="101" spans="1:11" ht="17.25" customHeight="1">
      <c r="A101" s="234"/>
      <c r="B101" s="231"/>
      <c r="C101" s="242"/>
      <c r="D101" s="243"/>
      <c r="E101" s="258"/>
      <c r="F101" s="194"/>
      <c r="G101" s="215"/>
      <c r="H101" s="194"/>
      <c r="I101" s="173"/>
      <c r="J101" s="303"/>
      <c r="K101" s="162"/>
    </row>
    <row r="102" spans="1:10" ht="3" customHeight="1" hidden="1">
      <c r="A102" s="191" t="s">
        <v>519</v>
      </c>
      <c r="B102" s="191"/>
      <c r="C102" s="191"/>
      <c r="D102" s="191"/>
      <c r="E102" s="191"/>
      <c r="F102" s="191"/>
      <c r="G102" s="15">
        <f>SUM(G34:G101)</f>
        <v>0</v>
      </c>
      <c r="H102" s="14">
        <f>SUM(H10:H101)</f>
        <v>100</v>
      </c>
      <c r="I102" s="6">
        <f>SUM(I10:I101)</f>
        <v>100</v>
      </c>
      <c r="J102" s="23"/>
    </row>
    <row r="103" spans="1:10" ht="18.75">
      <c r="A103" s="226" t="s">
        <v>519</v>
      </c>
      <c r="B103" s="226"/>
      <c r="C103" s="226"/>
      <c r="D103" s="226"/>
      <c r="E103" s="226"/>
      <c r="F103" s="226"/>
      <c r="G103" s="13">
        <f>D107*E109/E108</f>
        <v>0</v>
      </c>
      <c r="H103" s="14">
        <f>H102</f>
        <v>100</v>
      </c>
      <c r="I103" s="6">
        <f>I102</f>
        <v>100</v>
      </c>
      <c r="J103" s="23"/>
    </row>
    <row r="104" spans="1:10" ht="23.25" customHeight="1">
      <c r="A104" s="260"/>
      <c r="B104" s="260"/>
      <c r="C104" s="260"/>
      <c r="D104" s="260"/>
      <c r="E104" s="260"/>
      <c r="F104" s="260"/>
      <c r="G104" s="260"/>
      <c r="H104" s="260"/>
      <c r="I104" s="260"/>
      <c r="J104" s="24"/>
    </row>
    <row r="105" ht="23.25" customHeight="1"/>
    <row r="106" ht="23.25" customHeight="1" hidden="1">
      <c r="A106" s="1"/>
    </row>
    <row r="107" spans="3:5" ht="23.25" customHeight="1" hidden="1">
      <c r="C107" s="8" t="s">
        <v>34</v>
      </c>
      <c r="D107" s="8">
        <v>100</v>
      </c>
      <c r="E107" s="2"/>
    </row>
    <row r="108" spans="3:5" ht="30.75" customHeight="1" hidden="1">
      <c r="C108" s="21" t="s">
        <v>35</v>
      </c>
      <c r="D108" s="20">
        <f>H102</f>
        <v>100</v>
      </c>
      <c r="E108" s="16">
        <v>100</v>
      </c>
    </row>
    <row r="109" spans="3:5" ht="30.75" customHeight="1" hidden="1">
      <c r="C109" s="21" t="s">
        <v>28</v>
      </c>
      <c r="D109" s="20">
        <f>G102</f>
        <v>0</v>
      </c>
      <c r="E109" s="17">
        <f>D109*E108/D108</f>
        <v>0</v>
      </c>
    </row>
    <row r="110" spans="3:5" ht="30.75" customHeight="1" hidden="1">
      <c r="C110" s="21" t="s">
        <v>29</v>
      </c>
      <c r="D110" s="12">
        <f>D107*E109/E108</f>
        <v>0</v>
      </c>
      <c r="E110" s="3"/>
    </row>
    <row r="111" ht="30.75" customHeight="1" hidden="1"/>
  </sheetData>
  <sheetProtection password="CC5A" sheet="1" objects="1" scenarios="1"/>
  <mergeCells count="283">
    <mergeCell ref="A62:A65"/>
    <mergeCell ref="B62:B63"/>
    <mergeCell ref="C62:D65"/>
    <mergeCell ref="E62:E65"/>
    <mergeCell ref="F62:F65"/>
    <mergeCell ref="G62:G65"/>
    <mergeCell ref="H62:H65"/>
    <mergeCell ref="I62:I65"/>
    <mergeCell ref="J62:J65"/>
    <mergeCell ref="B64:B65"/>
    <mergeCell ref="A58:A61"/>
    <mergeCell ref="B58:B59"/>
    <mergeCell ref="C58:D61"/>
    <mergeCell ref="E58:E61"/>
    <mergeCell ref="F58:F61"/>
    <mergeCell ref="G58:G61"/>
    <mergeCell ref="H58:H61"/>
    <mergeCell ref="I58:I61"/>
    <mergeCell ref="J58:J61"/>
    <mergeCell ref="B60:B61"/>
    <mergeCell ref="A1:K2"/>
    <mergeCell ref="A3:K4"/>
    <mergeCell ref="A5:K6"/>
    <mergeCell ref="B7:F7"/>
    <mergeCell ref="G7:J7"/>
    <mergeCell ref="B8:C8"/>
    <mergeCell ref="E8:F8"/>
    <mergeCell ref="G8:J8"/>
    <mergeCell ref="B9:D9"/>
    <mergeCell ref="A54:A57"/>
    <mergeCell ref="B54:B55"/>
    <mergeCell ref="F54:F57"/>
    <mergeCell ref="G54:G57"/>
    <mergeCell ref="I54:I57"/>
    <mergeCell ref="B56:B57"/>
    <mergeCell ref="H54:H57"/>
    <mergeCell ref="C54:D57"/>
    <mergeCell ref="E54:E57"/>
    <mergeCell ref="H46:H49"/>
    <mergeCell ref="I46:I49"/>
    <mergeCell ref="J46:J49"/>
    <mergeCell ref="K46:K49"/>
    <mergeCell ref="B48:B49"/>
    <mergeCell ref="A50:A53"/>
    <mergeCell ref="B50:B51"/>
    <mergeCell ref="C50:D53"/>
    <mergeCell ref="E50:E53"/>
    <mergeCell ref="F50:F53"/>
    <mergeCell ref="G50:G53"/>
    <mergeCell ref="H50:H53"/>
    <mergeCell ref="I50:I53"/>
    <mergeCell ref="J50:J53"/>
    <mergeCell ref="K50:K53"/>
    <mergeCell ref="B52:B53"/>
    <mergeCell ref="K26:K29"/>
    <mergeCell ref="B28:B29"/>
    <mergeCell ref="A30:A33"/>
    <mergeCell ref="B30:B31"/>
    <mergeCell ref="C30:D31"/>
    <mergeCell ref="E30:E31"/>
    <mergeCell ref="F30:F33"/>
    <mergeCell ref="G30:G33"/>
    <mergeCell ref="H30:H33"/>
    <mergeCell ref="I30:I33"/>
    <mergeCell ref="J30:J33"/>
    <mergeCell ref="K30:K33"/>
    <mergeCell ref="B32:B33"/>
    <mergeCell ref="C32:D33"/>
    <mergeCell ref="E32:E33"/>
    <mergeCell ref="A26:A29"/>
    <mergeCell ref="B26:B27"/>
    <mergeCell ref="C26:D29"/>
    <mergeCell ref="E26:E29"/>
    <mergeCell ref="F26:F29"/>
    <mergeCell ref="G26:G29"/>
    <mergeCell ref="H26:H29"/>
    <mergeCell ref="I26:I29"/>
    <mergeCell ref="J26:J29"/>
    <mergeCell ref="K10:K13"/>
    <mergeCell ref="C12:D13"/>
    <mergeCell ref="E12:E13"/>
    <mergeCell ref="A18:A21"/>
    <mergeCell ref="B18:B19"/>
    <mergeCell ref="C18:D19"/>
    <mergeCell ref="E18:E19"/>
    <mergeCell ref="F18:F21"/>
    <mergeCell ref="G18:G21"/>
    <mergeCell ref="H18:H21"/>
    <mergeCell ref="I18:I21"/>
    <mergeCell ref="J18:J21"/>
    <mergeCell ref="K18:K21"/>
    <mergeCell ref="B20:B21"/>
    <mergeCell ref="C20:D21"/>
    <mergeCell ref="E20:E21"/>
    <mergeCell ref="A14:A17"/>
    <mergeCell ref="B14:B15"/>
    <mergeCell ref="F14:F17"/>
    <mergeCell ref="G14:G17"/>
    <mergeCell ref="H14:H17"/>
    <mergeCell ref="I14:I17"/>
    <mergeCell ref="J14:J17"/>
    <mergeCell ref="K14:K17"/>
    <mergeCell ref="B16:B17"/>
    <mergeCell ref="F10:F13"/>
    <mergeCell ref="G10:G13"/>
    <mergeCell ref="H10:H13"/>
    <mergeCell ref="I10:I13"/>
    <mergeCell ref="J10:J13"/>
    <mergeCell ref="B12:B13"/>
    <mergeCell ref="C14:D15"/>
    <mergeCell ref="E14:E15"/>
    <mergeCell ref="C16:D17"/>
    <mergeCell ref="E16:E17"/>
    <mergeCell ref="C10:D11"/>
    <mergeCell ref="E10:E11"/>
    <mergeCell ref="E24:E25"/>
    <mergeCell ref="H22:H25"/>
    <mergeCell ref="K22:K25"/>
    <mergeCell ref="J22:J25"/>
    <mergeCell ref="A22:A25"/>
    <mergeCell ref="B22:B23"/>
    <mergeCell ref="C22:D23"/>
    <mergeCell ref="E22:E23"/>
    <mergeCell ref="F22:F25"/>
    <mergeCell ref="G22:G25"/>
    <mergeCell ref="I22:I25"/>
    <mergeCell ref="B24:B25"/>
    <mergeCell ref="C24:D25"/>
    <mergeCell ref="A94:A97"/>
    <mergeCell ref="B94:B95"/>
    <mergeCell ref="C94:D95"/>
    <mergeCell ref="E94:E95"/>
    <mergeCell ref="F94:F97"/>
    <mergeCell ref="G94:G97"/>
    <mergeCell ref="H94:H97"/>
    <mergeCell ref="I94:I97"/>
    <mergeCell ref="J94:J97"/>
    <mergeCell ref="B96:B97"/>
    <mergeCell ref="C96:D97"/>
    <mergeCell ref="E96:E97"/>
    <mergeCell ref="J98:J101"/>
    <mergeCell ref="J78:J81"/>
    <mergeCell ref="J82:J85"/>
    <mergeCell ref="J86:J89"/>
    <mergeCell ref="J42:J45"/>
    <mergeCell ref="J90:J93"/>
    <mergeCell ref="J74:J77"/>
    <mergeCell ref="J70:J73"/>
    <mergeCell ref="J66:J69"/>
    <mergeCell ref="J54:J57"/>
    <mergeCell ref="H34:H37"/>
    <mergeCell ref="K34:K37"/>
    <mergeCell ref="K38:K41"/>
    <mergeCell ref="B36:B37"/>
    <mergeCell ref="A38:A41"/>
    <mergeCell ref="B38:B39"/>
    <mergeCell ref="F38:F41"/>
    <mergeCell ref="E38:E41"/>
    <mergeCell ref="A34:A37"/>
    <mergeCell ref="B34:B35"/>
    <mergeCell ref="C34:D37"/>
    <mergeCell ref="E34:E37"/>
    <mergeCell ref="F34:F37"/>
    <mergeCell ref="J34:J37"/>
    <mergeCell ref="J38:J41"/>
    <mergeCell ref="A10:A13"/>
    <mergeCell ref="B10:B11"/>
    <mergeCell ref="A78:A81"/>
    <mergeCell ref="B78:B79"/>
    <mergeCell ref="C78:D81"/>
    <mergeCell ref="E78:E81"/>
    <mergeCell ref="F78:F81"/>
    <mergeCell ref="G38:G41"/>
    <mergeCell ref="I38:I41"/>
    <mergeCell ref="B40:B41"/>
    <mergeCell ref="C38:D41"/>
    <mergeCell ref="H38:H41"/>
    <mergeCell ref="A46:A49"/>
    <mergeCell ref="B46:B47"/>
    <mergeCell ref="C46:D49"/>
    <mergeCell ref="E46:E49"/>
    <mergeCell ref="F46:F49"/>
    <mergeCell ref="G74:G77"/>
    <mergeCell ref="G70:G73"/>
    <mergeCell ref="F42:F45"/>
    <mergeCell ref="G42:G45"/>
    <mergeCell ref="H42:H45"/>
    <mergeCell ref="G34:G37"/>
    <mergeCell ref="I34:I37"/>
    <mergeCell ref="I86:I89"/>
    <mergeCell ref="B88:B89"/>
    <mergeCell ref="B84:B85"/>
    <mergeCell ref="A86:A89"/>
    <mergeCell ref="B86:B87"/>
    <mergeCell ref="G78:G81"/>
    <mergeCell ref="I78:I81"/>
    <mergeCell ref="B80:B81"/>
    <mergeCell ref="A82:A85"/>
    <mergeCell ref="B82:B83"/>
    <mergeCell ref="F82:F85"/>
    <mergeCell ref="G82:G85"/>
    <mergeCell ref="I82:I85"/>
    <mergeCell ref="H78:H81"/>
    <mergeCell ref="H82:H85"/>
    <mergeCell ref="H86:H89"/>
    <mergeCell ref="C82:D85"/>
    <mergeCell ref="E82:E85"/>
    <mergeCell ref="C86:D89"/>
    <mergeCell ref="E86:E89"/>
    <mergeCell ref="F86:F89"/>
    <mergeCell ref="G86:G89"/>
    <mergeCell ref="A102:F102"/>
    <mergeCell ref="A42:A45"/>
    <mergeCell ref="A90:A93"/>
    <mergeCell ref="A74:A77"/>
    <mergeCell ref="A70:A73"/>
    <mergeCell ref="A66:A69"/>
    <mergeCell ref="A98:A101"/>
    <mergeCell ref="B42:B43"/>
    <mergeCell ref="B44:B45"/>
    <mergeCell ref="B66:B67"/>
    <mergeCell ref="B68:B69"/>
    <mergeCell ref="B98:B99"/>
    <mergeCell ref="B100:B101"/>
    <mergeCell ref="C66:D69"/>
    <mergeCell ref="B90:B91"/>
    <mergeCell ref="B92:B93"/>
    <mergeCell ref="B74:B75"/>
    <mergeCell ref="B76:B77"/>
    <mergeCell ref="B70:B71"/>
    <mergeCell ref="B72:B73"/>
    <mergeCell ref="C42:D45"/>
    <mergeCell ref="E42:E45"/>
    <mergeCell ref="F74:F77"/>
    <mergeCell ref="F70:F73"/>
    <mergeCell ref="F90:F93"/>
    <mergeCell ref="G90:G93"/>
    <mergeCell ref="G46:G49"/>
    <mergeCell ref="C70:D71"/>
    <mergeCell ref="E70:E71"/>
    <mergeCell ref="C72:D73"/>
    <mergeCell ref="E72:E73"/>
    <mergeCell ref="C74:D75"/>
    <mergeCell ref="E74:E75"/>
    <mergeCell ref="C76:D77"/>
    <mergeCell ref="E76:E77"/>
    <mergeCell ref="H90:H93"/>
    <mergeCell ref="H74:H77"/>
    <mergeCell ref="H70:H73"/>
    <mergeCell ref="H66:H69"/>
    <mergeCell ref="H98:H101"/>
    <mergeCell ref="A103:F103"/>
    <mergeCell ref="A104:I104"/>
    <mergeCell ref="I42:I45"/>
    <mergeCell ref="I90:I93"/>
    <mergeCell ref="I74:I77"/>
    <mergeCell ref="I70:I73"/>
    <mergeCell ref="I66:I69"/>
    <mergeCell ref="I98:I101"/>
    <mergeCell ref="E66:E69"/>
    <mergeCell ref="F66:F69"/>
    <mergeCell ref="G66:G69"/>
    <mergeCell ref="C98:D99"/>
    <mergeCell ref="C100:D101"/>
    <mergeCell ref="E98:E99"/>
    <mergeCell ref="E100:E101"/>
    <mergeCell ref="F98:F101"/>
    <mergeCell ref="G98:G101"/>
    <mergeCell ref="C90:D93"/>
    <mergeCell ref="E90:E93"/>
    <mergeCell ref="K98:K101"/>
    <mergeCell ref="K78:K81"/>
    <mergeCell ref="K82:K85"/>
    <mergeCell ref="K86:K89"/>
    <mergeCell ref="K42:K45"/>
    <mergeCell ref="K90:K93"/>
    <mergeCell ref="K74:K77"/>
    <mergeCell ref="K70:K73"/>
    <mergeCell ref="K66:K69"/>
    <mergeCell ref="K54:K57"/>
    <mergeCell ref="K58:K61"/>
    <mergeCell ref="K62:K65"/>
    <mergeCell ref="K95:K97"/>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Horacio Guerra Burbano</cp:lastModifiedBy>
  <cp:lastPrinted>2017-05-18T23:36:49Z</cp:lastPrinted>
  <dcterms:created xsi:type="dcterms:W3CDTF">2014-09-22T19:57:16Z</dcterms:created>
  <dcterms:modified xsi:type="dcterms:W3CDTF">2017-07-21T12:20:33Z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