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60" windowHeight="4095" activeTab="0"/>
  </bookViews>
  <sheets>
    <sheet name="INGRESOS" sheetId="1" r:id="rId1"/>
    <sheet name="Gastos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<sst xmlns="http://schemas.openxmlformats.org/spreadsheetml/2006/main" count="36" uniqueCount="36">
  <si>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INSTITUTO DEPARTAMENTAL DE SALUD</t>
  </si>
  <si>
    <t>TOTAL PRESUPUESTO 2016</t>
  </si>
  <si>
    <t>%Variac. Año anterior  Ppto</t>
  </si>
  <si>
    <t>%Variac. Año anterior  Recaudo</t>
  </si>
  <si>
    <t>Sistema general de participaciones - Salud</t>
  </si>
  <si>
    <t>Ingresos Corrientes</t>
  </si>
  <si>
    <t>Otro Recursos de Capital</t>
  </si>
  <si>
    <t>Recursos del Balance - Ley 819</t>
  </si>
  <si>
    <t>TOTAL PPTO IDSN</t>
  </si>
  <si>
    <t>Presupuesto Definitivo 2016</t>
  </si>
  <si>
    <t>CONCEPTO</t>
  </si>
  <si>
    <t>% Compr. 2016</t>
  </si>
  <si>
    <t>% Variación Compr. Año anterior</t>
  </si>
  <si>
    <t>TOTAL PRESUPUESTO 2017</t>
  </si>
  <si>
    <t>RECAUDOS ACUMULADOS MARZO 2016</t>
  </si>
  <si>
    <t>RECAUDOS ACUMULADOS MARZO 2017</t>
  </si>
  <si>
    <t>FUENTE: Informes de Ejecución presupuestal ingresos a Marzo 2016 y 2017</t>
  </si>
  <si>
    <t>FONDO DEPARTAMENTAL DE SALUD DE NARIÑO - INSTITUTO DEPARTAMENTAL DE SALUD</t>
  </si>
  <si>
    <t>Funcionamiento</t>
  </si>
  <si>
    <t>Servicio de la Deuda</t>
  </si>
  <si>
    <t>TOTAL PPTO IDSN GASTOS IDSN</t>
  </si>
  <si>
    <t>Presupuesto Definitivo 2017</t>
  </si>
  <si>
    <t>Reserva Presupuestal - Ley 819</t>
  </si>
  <si>
    <t>-</t>
  </si>
  <si>
    <t>% Variación Ppto Año anterior</t>
  </si>
  <si>
    <t>% Compr. 2017</t>
  </si>
  <si>
    <t>Compromisos a Marzo 2017</t>
  </si>
  <si>
    <t>Compromisos a Marzo 2016</t>
  </si>
  <si>
    <t>FUENTE: Informes de Ejecución presupuestal gastos a Marzo 2016 y 2017</t>
  </si>
  <si>
    <t>% Ejec. A Marzo 2017</t>
  </si>
  <si>
    <t>Inversión con Recursos Propios</t>
  </si>
  <si>
    <t>Inversión con Recursos SGP</t>
  </si>
  <si>
    <t>EJECUCION PRESUPUESTAL DE GASTOS CON CORTE A MARZO</t>
  </si>
  <si>
    <t>COMPARATIVO 2016 - 2017 (Miles  $)</t>
  </si>
  <si>
    <t>EJECUCION PRESUPUESTAL DE INGRESOS CON CORTE A MARZO</t>
  </si>
  <si>
    <t>COMPARATIVO 2016 - 2017   (Miles $)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</si>
</sst>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Arial"/>
      <family val="2"/>
    </font>
    <font>
      <sz val="10"/>
      <color theme="1"/>
      <name val="Times New Roman"/>
      <family val="1"/>
    </font>
    <font>
      <b/>
      <sz val="8.5"/>
      <color rgb="FF000000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3" fontId="41" fillId="33" borderId="0" xfId="0" applyNumberFormat="1" applyFont="1" applyFill="1" applyBorder="1" applyAlignment="1">
      <alignment horizontal="right" vertical="center"/>
    </xf>
    <xf numFmtId="164" fontId="41" fillId="33" borderId="13" xfId="0" applyNumberFormat="1" applyFont="1" applyFill="1" applyBorder="1" applyAlignment="1">
      <alignment horizontal="center" vertical="center"/>
    </xf>
    <xf numFmtId="164" fontId="41" fillId="33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41" fillId="33" borderId="15" xfId="47" applyNumberFormat="1" applyFont="1" applyFill="1" applyBorder="1" applyAlignment="1">
      <alignment horizontal="right" vertical="center"/>
    </xf>
    <xf numFmtId="3" fontId="41" fillId="33" borderId="13" xfId="47" applyNumberFormat="1" applyFont="1" applyFill="1" applyBorder="1" applyAlignment="1">
      <alignment horizontal="right" vertical="center"/>
    </xf>
    <xf numFmtId="3" fontId="41" fillId="33" borderId="16" xfId="47" applyNumberFormat="1" applyFont="1" applyFill="1" applyBorder="1" applyAlignment="1">
      <alignment horizontal="right" vertical="center"/>
    </xf>
    <xf numFmtId="3" fontId="41" fillId="33" borderId="17" xfId="47" applyNumberFormat="1" applyFont="1" applyFill="1" applyBorder="1" applyAlignment="1">
      <alignment horizontal="right" vertical="center"/>
    </xf>
    <xf numFmtId="3" fontId="41" fillId="33" borderId="18" xfId="47" applyNumberFormat="1" applyFont="1" applyFill="1" applyBorder="1" applyAlignment="1">
      <alignment horizontal="right" vertical="center"/>
    </xf>
    <xf numFmtId="166" fontId="0" fillId="0" borderId="0" xfId="47" applyNumberFormat="1" applyFont="1" applyAlignment="1">
      <alignment/>
    </xf>
    <xf numFmtId="0" fontId="40" fillId="0" borderId="0" xfId="0" applyFont="1" applyAlignment="1">
      <alignment/>
    </xf>
    <xf numFmtId="164" fontId="41" fillId="33" borderId="0" xfId="0" applyNumberFormat="1" applyFont="1" applyFill="1" applyBorder="1" applyAlignment="1">
      <alignment horizontal="center" vertical="center"/>
    </xf>
    <xf numFmtId="164" fontId="41" fillId="33" borderId="19" xfId="0" applyNumberFormat="1" applyFont="1" applyFill="1" applyBorder="1" applyAlignment="1">
      <alignment horizontal="center" vertical="center"/>
    </xf>
    <xf numFmtId="3" fontId="41" fillId="33" borderId="0" xfId="47" applyNumberFormat="1" applyFont="1" applyFill="1" applyBorder="1" applyAlignment="1">
      <alignment horizontal="right" vertical="center"/>
    </xf>
    <xf numFmtId="0" fontId="43" fillId="14" borderId="20" xfId="0" applyFont="1" applyFill="1" applyBorder="1" applyAlignment="1">
      <alignment vertical="center" wrapText="1"/>
    </xf>
    <xf numFmtId="0" fontId="43" fillId="14" borderId="21" xfId="0" applyFont="1" applyFill="1" applyBorder="1" applyAlignment="1">
      <alignment horizontal="center" vertical="center" wrapText="1"/>
    </xf>
    <xf numFmtId="165" fontId="43" fillId="14" borderId="22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167" fontId="6" fillId="34" borderId="23" xfId="47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8" fillId="36" borderId="27" xfId="0" applyFont="1" applyFill="1" applyBorder="1" applyAlignment="1">
      <alignment horizontal="left" vertical="top" wrapText="1"/>
    </xf>
    <xf numFmtId="0" fontId="4" fillId="36" borderId="27" xfId="0" applyFont="1" applyFill="1" applyBorder="1" applyAlignment="1">
      <alignment horizontal="left" vertical="top" wrapText="1"/>
    </xf>
    <xf numFmtId="3" fontId="7" fillId="35" borderId="28" xfId="0" applyNumberFormat="1" applyFont="1" applyFill="1" applyBorder="1" applyAlignment="1">
      <alignment horizontal="right" vertical="top"/>
    </xf>
    <xf numFmtId="3" fontId="8" fillId="36" borderId="23" xfId="0" applyNumberFormat="1" applyFont="1" applyFill="1" applyBorder="1" applyAlignment="1">
      <alignment horizontal="right" vertical="top"/>
    </xf>
    <xf numFmtId="166" fontId="6" fillId="34" borderId="23" xfId="47" applyNumberFormat="1" applyFont="1" applyFill="1" applyBorder="1" applyAlignment="1">
      <alignment horizontal="center" vertical="center"/>
    </xf>
    <xf numFmtId="167" fontId="6" fillId="34" borderId="23" xfId="0" applyNumberFormat="1" applyFont="1" applyFill="1" applyBorder="1" applyAlignment="1">
      <alignment horizontal="center" vertical="center"/>
    </xf>
    <xf numFmtId="167" fontId="7" fillId="35" borderId="28" xfId="47" applyNumberFormat="1" applyFont="1" applyFill="1" applyBorder="1" applyAlignment="1">
      <alignment horizontal="center" vertical="top"/>
    </xf>
    <xf numFmtId="167" fontId="8" fillId="36" borderId="23" xfId="47" applyNumberFormat="1" applyFont="1" applyFill="1" applyBorder="1" applyAlignment="1">
      <alignment horizontal="center" vertical="top"/>
    </xf>
    <xf numFmtId="167" fontId="7" fillId="35" borderId="24" xfId="47" applyNumberFormat="1" applyFont="1" applyFill="1" applyBorder="1" applyAlignment="1">
      <alignment vertical="top"/>
    </xf>
    <xf numFmtId="167" fontId="6" fillId="34" borderId="23" xfId="47" applyNumberFormat="1" applyFont="1" applyFill="1" applyBorder="1" applyAlignment="1">
      <alignment vertical="center"/>
    </xf>
    <xf numFmtId="167" fontId="8" fillId="0" borderId="29" xfId="47" applyNumberFormat="1" applyFont="1" applyFill="1" applyBorder="1" applyAlignment="1">
      <alignment vertical="top"/>
    </xf>
    <xf numFmtId="166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1" fillId="33" borderId="19" xfId="47" applyNumberFormat="1" applyFont="1" applyFill="1" applyBorder="1" applyAlignment="1">
      <alignment horizontal="right" vertical="center"/>
    </xf>
    <xf numFmtId="0" fontId="43" fillId="14" borderId="30" xfId="0" applyFont="1" applyFill="1" applyBorder="1" applyAlignment="1">
      <alignment vertical="center"/>
    </xf>
    <xf numFmtId="3" fontId="43" fillId="14" borderId="31" xfId="0" applyNumberFormat="1" applyFont="1" applyFill="1" applyBorder="1" applyAlignment="1">
      <alignment horizontal="right" vertical="center"/>
    </xf>
    <xf numFmtId="165" fontId="43" fillId="14" borderId="31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1" fillId="33" borderId="32" xfId="0" applyFont="1" applyFill="1" applyBorder="1" applyAlignment="1">
      <alignment vertic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7.140625" style="0" customWidth="1"/>
    <col min="2" max="2" width="11.57421875" style="0" customWidth="1"/>
    <col min="3" max="3" width="12.28125" style="0" customWidth="1"/>
    <col min="4" max="4" width="10.57421875" style="0" customWidth="1"/>
    <col min="5" max="6" width="13.140625" style="0" customWidth="1"/>
    <col min="7" max="7" width="9.57421875" style="0" customWidth="1"/>
    <col min="8" max="8" width="8.57421875" style="0" customWidth="1"/>
    <col min="10" max="10" width="14.140625" style="0" customWidth="1"/>
    <col min="11" max="11" width="13.421875" style="0" customWidth="1"/>
    <col min="12" max="12" width="14.28125" style="0" customWidth="1"/>
    <col min="13" max="13" width="14.421875" style="0" customWidth="1"/>
  </cols>
  <sheetData>
    <row r="2" spans="1:8" ht="15">
      <c r="A2" s="48" t="s">
        <v>34</v>
      </c>
      <c r="B2" s="48"/>
      <c r="C2" s="48"/>
      <c r="D2" s="48"/>
      <c r="E2" s="48"/>
      <c r="F2" s="48"/>
      <c r="G2" s="48"/>
      <c r="H2" s="48"/>
    </row>
    <row r="3" spans="1:8" ht="15">
      <c r="A3" s="48" t="s">
        <v>35</v>
      </c>
      <c r="B3" s="48"/>
      <c r="C3" s="48"/>
      <c r="D3" s="48"/>
      <c r="E3" s="48"/>
      <c r="F3" s="48"/>
      <c r="G3" s="48"/>
      <c r="H3" s="48"/>
    </row>
    <row r="4" ht="15.75" thickBot="1">
      <c r="F4" s="15"/>
    </row>
    <row r="5" spans="1:8" ht="50.25" customHeight="1" thickBot="1">
      <c r="A5" s="19" t="s">
        <v>0</v>
      </c>
      <c r="B5" s="20" t="s">
        <v>13</v>
      </c>
      <c r="C5" s="20" t="s">
        <v>15</v>
      </c>
      <c r="D5" s="20" t="s">
        <v>29</v>
      </c>
      <c r="E5" s="20" t="s">
        <v>1</v>
      </c>
      <c r="F5" s="20" t="s">
        <v>14</v>
      </c>
      <c r="G5" s="20" t="s">
        <v>2</v>
      </c>
      <c r="H5" s="20" t="s">
        <v>3</v>
      </c>
    </row>
    <row r="6" spans="1:14" ht="31.5" customHeight="1" thickBot="1">
      <c r="A6" s="1" t="s">
        <v>4</v>
      </c>
      <c r="B6" s="9">
        <v>34337211.932</v>
      </c>
      <c r="C6" s="10">
        <v>6937068.503</v>
      </c>
      <c r="D6" s="7">
        <f>+C6/B6*100</f>
        <v>20.202771607484863</v>
      </c>
      <c r="E6" s="11">
        <v>34928072.4869</v>
      </c>
      <c r="F6" s="12">
        <v>7395119.778</v>
      </c>
      <c r="G6" s="6">
        <f aca="true" t="shared" si="0" ref="G6:H10">+(B6-E6)/E6*100</f>
        <v>-1.6916494751366868</v>
      </c>
      <c r="H6" s="7">
        <f t="shared" si="0"/>
        <v>-6.193966950510702</v>
      </c>
      <c r="J6" s="14"/>
      <c r="K6" s="14"/>
      <c r="L6" s="14"/>
      <c r="M6" s="14"/>
      <c r="N6" s="14"/>
    </row>
    <row r="7" spans="1:14" ht="25.5" customHeight="1" thickBot="1">
      <c r="A7" s="1" t="s">
        <v>5</v>
      </c>
      <c r="B7" s="9">
        <v>46750710.567</v>
      </c>
      <c r="C7" s="9">
        <v>13040257.63892</v>
      </c>
      <c r="D7" s="7">
        <f>+C7/B7*100</f>
        <v>27.893175271061544</v>
      </c>
      <c r="E7" s="11">
        <v>40307499.746850014</v>
      </c>
      <c r="F7" s="12">
        <v>7395232.368</v>
      </c>
      <c r="G7" s="6">
        <f t="shared" si="0"/>
        <v>15.985141377203673</v>
      </c>
      <c r="H7" s="7">
        <f t="shared" si="0"/>
        <v>76.33330489176592</v>
      </c>
      <c r="J7" s="14"/>
      <c r="K7" s="14"/>
      <c r="L7" s="14"/>
      <c r="M7" s="14"/>
      <c r="N7" s="14"/>
    </row>
    <row r="8" spans="1:14" ht="27" customHeight="1" thickBot="1">
      <c r="A8" s="2" t="s">
        <v>6</v>
      </c>
      <c r="B8" s="13">
        <v>41940469.72</v>
      </c>
      <c r="C8" s="13">
        <v>40820243.12507967</v>
      </c>
      <c r="D8" s="7">
        <f>+C8/B8*100</f>
        <v>97.32900799061358</v>
      </c>
      <c r="E8" s="11">
        <v>37483720.25925001</v>
      </c>
      <c r="F8" s="12">
        <v>35836220.268670015</v>
      </c>
      <c r="G8" s="6">
        <f t="shared" si="0"/>
        <v>11.88982691666039</v>
      </c>
      <c r="H8" s="7">
        <f t="shared" si="0"/>
        <v>13.907780505431704</v>
      </c>
      <c r="J8" s="14"/>
      <c r="K8" s="14"/>
      <c r="L8" s="14"/>
      <c r="M8" s="14"/>
      <c r="N8" s="14"/>
    </row>
    <row r="9" spans="1:14" ht="24.75" customHeight="1" thickBot="1">
      <c r="A9" s="3" t="s">
        <v>7</v>
      </c>
      <c r="B9" s="13">
        <v>29088100.6828</v>
      </c>
      <c r="C9" s="13">
        <v>29088100.6828</v>
      </c>
      <c r="D9" s="17">
        <f>+C9/B9*100</f>
        <v>100</v>
      </c>
      <c r="E9" s="43">
        <v>27321715.315</v>
      </c>
      <c r="F9" s="43">
        <v>27321715.315</v>
      </c>
      <c r="G9" s="16">
        <f t="shared" si="0"/>
        <v>6.465133493394639</v>
      </c>
      <c r="H9" s="17">
        <f t="shared" si="0"/>
        <v>6.465133493394639</v>
      </c>
      <c r="J9" s="14"/>
      <c r="K9" s="14"/>
      <c r="L9" s="14"/>
      <c r="M9" s="14"/>
      <c r="N9" s="14"/>
    </row>
    <row r="10" spans="1:14" ht="15.75" thickBot="1">
      <c r="A10" s="44" t="s">
        <v>8</v>
      </c>
      <c r="B10" s="45">
        <f>SUM(B6:B9)</f>
        <v>152116492.9018</v>
      </c>
      <c r="C10" s="45">
        <f>SUM(C6:C9)</f>
        <v>89885669.94979967</v>
      </c>
      <c r="D10" s="46">
        <f>+C10/B10*100</f>
        <v>59.0900225446468</v>
      </c>
      <c r="E10" s="45">
        <f>SUM(E6:E9)</f>
        <v>140041007.80800003</v>
      </c>
      <c r="F10" s="45">
        <f>SUM(F6:F9)</f>
        <v>77948287.72967002</v>
      </c>
      <c r="G10" s="21">
        <f t="shared" si="0"/>
        <v>8.622820760013232</v>
      </c>
      <c r="H10" s="21">
        <f t="shared" si="0"/>
        <v>15.314489346487392</v>
      </c>
      <c r="J10" s="39"/>
      <c r="K10" s="39"/>
      <c r="L10" s="39"/>
      <c r="M10" s="39"/>
      <c r="N10" s="39"/>
    </row>
    <row r="11" spans="1:7" ht="33.75" customHeight="1">
      <c r="A11" s="47" t="s">
        <v>16</v>
      </c>
      <c r="B11" s="47"/>
      <c r="C11" s="40"/>
      <c r="D11" s="41"/>
      <c r="E11" s="41"/>
      <c r="F11" s="40"/>
      <c r="G11" s="4"/>
    </row>
    <row r="12" spans="1:6" ht="15">
      <c r="A12" s="42"/>
      <c r="B12" s="5"/>
      <c r="C12" s="5"/>
      <c r="D12" s="18"/>
      <c r="E12" s="18"/>
      <c r="F12" s="42"/>
    </row>
  </sheetData>
  <sheetProtection/>
  <mergeCells count="3">
    <mergeCell ref="A11:B11"/>
    <mergeCell ref="A2:H2"/>
    <mergeCell ref="A3:H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C9" sqref="C9"/>
    </sheetView>
  </sheetViews>
  <sheetFormatPr defaultColWidth="11.421875" defaultRowHeight="15"/>
  <cols>
    <col min="2" max="2" width="30.7109375" style="0" customWidth="1"/>
    <col min="3" max="3" width="13.57421875" style="0" customWidth="1"/>
    <col min="4" max="4" width="13.140625" style="0" customWidth="1"/>
    <col min="5" max="5" width="7.28125" style="0" customWidth="1"/>
    <col min="6" max="6" width="12.421875" style="0" customWidth="1"/>
    <col min="7" max="7" width="13.7109375" style="0" customWidth="1"/>
    <col min="8" max="8" width="6.57421875" style="0" customWidth="1"/>
    <col min="9" max="9" width="9.421875" style="0" customWidth="1"/>
    <col min="10" max="10" width="8.57421875" style="0" customWidth="1"/>
  </cols>
  <sheetData>
    <row r="2" spans="2:10" ht="21.75" customHeight="1">
      <c r="B2" s="50" t="s">
        <v>32</v>
      </c>
      <c r="C2" s="50"/>
      <c r="D2" s="50"/>
      <c r="E2" s="50"/>
      <c r="F2" s="50"/>
      <c r="G2" s="50"/>
      <c r="H2" s="50"/>
      <c r="I2" s="50"/>
      <c r="J2" s="50"/>
    </row>
    <row r="3" spans="2:10" ht="15.75">
      <c r="B3" s="50" t="s">
        <v>33</v>
      </c>
      <c r="C3" s="50"/>
      <c r="D3" s="50"/>
      <c r="E3" s="50"/>
      <c r="F3" s="50"/>
      <c r="G3" s="50"/>
      <c r="H3" s="50"/>
      <c r="I3" s="50"/>
      <c r="J3" s="50"/>
    </row>
    <row r="4" ht="15">
      <c r="I4" s="8"/>
    </row>
    <row r="5" spans="2:10" ht="52.5">
      <c r="B5" s="22" t="s">
        <v>10</v>
      </c>
      <c r="C5" s="23" t="s">
        <v>21</v>
      </c>
      <c r="D5" s="23" t="s">
        <v>26</v>
      </c>
      <c r="E5" s="24" t="s">
        <v>25</v>
      </c>
      <c r="F5" s="23" t="s">
        <v>9</v>
      </c>
      <c r="G5" s="23" t="s">
        <v>27</v>
      </c>
      <c r="H5" s="24" t="s">
        <v>11</v>
      </c>
      <c r="I5" s="24" t="s">
        <v>24</v>
      </c>
      <c r="J5" s="24" t="s">
        <v>12</v>
      </c>
    </row>
    <row r="6" spans="2:10" ht="33.75">
      <c r="B6" s="25" t="s">
        <v>17</v>
      </c>
      <c r="C6" s="30">
        <v>152116493</v>
      </c>
      <c r="D6" s="30">
        <v>68832415</v>
      </c>
      <c r="E6" s="36">
        <f>+D6/C6*100</f>
        <v>45.2498040432736</v>
      </c>
      <c r="F6" s="30">
        <v>140041008</v>
      </c>
      <c r="G6" s="30">
        <v>56079922</v>
      </c>
      <c r="H6" s="34">
        <f aca="true" t="shared" si="0" ref="H6:H12">+G6/F6*100</f>
        <v>40.04535728563165</v>
      </c>
      <c r="I6" s="34">
        <f aca="true" t="shared" si="1" ref="I6:I12">+(C6-F6)/C6*100</f>
        <v>7.938314091950568</v>
      </c>
      <c r="J6" s="34">
        <f aca="true" t="shared" si="2" ref="J6:J12">+(D6-G6)/D6*100</f>
        <v>18.526871387557737</v>
      </c>
    </row>
    <row r="7" spans="2:10" ht="15">
      <c r="B7" s="26" t="s">
        <v>18</v>
      </c>
      <c r="C7" s="31">
        <v>12241516.234</v>
      </c>
      <c r="D7" s="31">
        <v>2608854.994</v>
      </c>
      <c r="E7" s="38">
        <f aca="true" t="shared" si="3" ref="E7:E12">+D7/C7*100</f>
        <v>21.31153481424203</v>
      </c>
      <c r="F7" s="31">
        <v>10343909.62634</v>
      </c>
      <c r="G7" s="31">
        <v>2378237.5740799997</v>
      </c>
      <c r="H7" s="35">
        <f t="shared" si="0"/>
        <v>22.99167007437878</v>
      </c>
      <c r="I7" s="35">
        <f t="shared" si="1"/>
        <v>15.501401716803045</v>
      </c>
      <c r="J7" s="35">
        <f t="shared" si="2"/>
        <v>8.839794486484989</v>
      </c>
    </row>
    <row r="8" spans="2:10" ht="15">
      <c r="B8" s="26" t="s">
        <v>30</v>
      </c>
      <c r="C8" s="31">
        <v>76449663.053</v>
      </c>
      <c r="D8" s="31">
        <v>17697835.61184</v>
      </c>
      <c r="E8" s="38">
        <f t="shared" si="3"/>
        <v>23.14965809538059</v>
      </c>
      <c r="F8" s="31">
        <v>67447309.37981999</v>
      </c>
      <c r="G8" s="31">
        <v>7455206.381029999</v>
      </c>
      <c r="H8" s="35">
        <f t="shared" si="0"/>
        <v>11.053378481040745</v>
      </c>
      <c r="I8" s="35">
        <f t="shared" si="1"/>
        <v>11.77553087047484</v>
      </c>
      <c r="J8" s="35">
        <f t="shared" si="2"/>
        <v>57.875038820891724</v>
      </c>
    </row>
    <row r="9" spans="2:10" ht="15">
      <c r="B9" s="27" t="s">
        <v>31</v>
      </c>
      <c r="C9" s="31">
        <v>34337211.932</v>
      </c>
      <c r="D9" s="31">
        <v>19437624.082</v>
      </c>
      <c r="E9" s="38">
        <f t="shared" si="3"/>
        <v>56.60804412569509</v>
      </c>
      <c r="F9" s="31">
        <v>34928072.486839995</v>
      </c>
      <c r="G9" s="31">
        <v>18924762.347</v>
      </c>
      <c r="H9" s="35">
        <f t="shared" si="0"/>
        <v>54.18209766407913</v>
      </c>
      <c r="I9" s="35">
        <f t="shared" si="1"/>
        <v>-1.7207586801459434</v>
      </c>
      <c r="J9" s="35">
        <f t="shared" si="2"/>
        <v>2.6385001213956465</v>
      </c>
    </row>
    <row r="10" spans="2:10" ht="15">
      <c r="B10" s="28" t="s">
        <v>19</v>
      </c>
      <c r="C10" s="31">
        <v>1</v>
      </c>
      <c r="D10" s="31">
        <v>0</v>
      </c>
      <c r="E10" s="38">
        <f t="shared" si="3"/>
        <v>0</v>
      </c>
      <c r="F10" s="31">
        <v>1</v>
      </c>
      <c r="G10" s="31">
        <v>0</v>
      </c>
      <c r="H10" s="35">
        <f t="shared" si="0"/>
        <v>0</v>
      </c>
      <c r="I10" s="35">
        <f t="shared" si="1"/>
        <v>0</v>
      </c>
      <c r="J10" s="35">
        <v>0</v>
      </c>
    </row>
    <row r="11" spans="2:10" ht="15">
      <c r="B11" s="29" t="s">
        <v>22</v>
      </c>
      <c r="C11" s="31">
        <v>29088100.6828</v>
      </c>
      <c r="D11" s="31">
        <v>29088100.6828</v>
      </c>
      <c r="E11" s="38">
        <f t="shared" si="3"/>
        <v>100</v>
      </c>
      <c r="F11" s="31">
        <v>27321715.314859997</v>
      </c>
      <c r="G11" s="31">
        <v>27321715.314859997</v>
      </c>
      <c r="H11" s="35">
        <f t="shared" si="0"/>
        <v>100</v>
      </c>
      <c r="I11" s="35">
        <f t="shared" si="1"/>
        <v>6.072535939015356</v>
      </c>
      <c r="J11" s="35" t="s">
        <v>23</v>
      </c>
    </row>
    <row r="12" spans="2:10" ht="15.75" thickBot="1">
      <c r="B12" s="22" t="s">
        <v>20</v>
      </c>
      <c r="C12" s="32">
        <f>SUM(C7:C11)</f>
        <v>152116492.9018</v>
      </c>
      <c r="D12" s="32">
        <f>SUM(D7:D11)</f>
        <v>68832415.37064</v>
      </c>
      <c r="E12" s="37">
        <f t="shared" si="3"/>
        <v>45.24980431614033</v>
      </c>
      <c r="F12" s="32">
        <f>SUM(F7:F11)</f>
        <v>140041007.80786</v>
      </c>
      <c r="G12" s="32">
        <f>SUM(G7:G11)</f>
        <v>56079921.616969995</v>
      </c>
      <c r="H12" s="33">
        <f t="shared" si="0"/>
        <v>40.045357067062206</v>
      </c>
      <c r="I12" s="33">
        <f t="shared" si="1"/>
        <v>7.938314158830524</v>
      </c>
      <c r="J12" s="33">
        <f t="shared" si="2"/>
        <v>18.526872382731305</v>
      </c>
    </row>
    <row r="13" spans="2:3" ht="27" customHeight="1">
      <c r="B13" s="49" t="s">
        <v>28</v>
      </c>
      <c r="C13" s="49"/>
    </row>
    <row r="15" spans="3:7" ht="15">
      <c r="C15" s="14"/>
      <c r="D15" s="14"/>
      <c r="F15" s="14"/>
      <c r="G15" s="14"/>
    </row>
    <row r="16" spans="3:7" ht="15">
      <c r="C16" s="14"/>
      <c r="D16" s="14"/>
      <c r="F16" s="14"/>
      <c r="G16" s="14"/>
    </row>
    <row r="17" spans="3:7" ht="15">
      <c r="C17" s="14"/>
      <c r="D17" s="14"/>
      <c r="F17" s="14"/>
      <c r="G17" s="14"/>
    </row>
    <row r="18" spans="3:7" ht="15">
      <c r="C18" s="14"/>
      <c r="D18" s="14"/>
      <c r="F18" s="14"/>
      <c r="G18" s="14"/>
    </row>
    <row r="19" spans="3:7" ht="15">
      <c r="C19" s="14"/>
      <c r="D19" s="14"/>
      <c r="F19" s="14"/>
      <c r="G19" s="14"/>
    </row>
  </sheetData>
  <sheetProtection/>
  <mergeCells count="3">
    <mergeCell ref="B13:C13"/>
    <mergeCell ref="B2:J2"/>
    <mergeCell ref="B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Leonel Ruano Rosero</dc:creator>
  <cp:keywords/>
  <dc:description/>
  <cp:lastModifiedBy>Horacio Guerra Burbano</cp:lastModifiedBy>
  <dcterms:created xsi:type="dcterms:W3CDTF">2016-11-09T19:28:27Z</dcterms:created>
  <dcterms:modified xsi:type="dcterms:W3CDTF">2017-04-28T17:16:38Z</dcterms:modified>
  <cp:category/>
  <cp:version/>
  <cp:contentType/>
  <cp:contentStatus/>
</cp:coreProperties>
</file>