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0" windowWidth="15480" windowHeight="4140" activeTab="0"/>
  </bookViews>
  <sheets>
    <sheet name="PROY. INST. " sheetId="1" r:id="rId1"/>
    <sheet name="CALCULO PRESTACIONAL" sheetId="2" r:id="rId2"/>
    <sheet name="ANEXO NORMA LEG" sheetId="3" r:id="rId3"/>
    <sheet name="Hoja1" sheetId="4" r:id="rId4"/>
  </sheets>
  <definedNames>
    <definedName name="_xlnm.Print_Area" localSheetId="0">'PROY. INST. '!$A$1:$V$37</definedName>
  </definedNames>
  <calcPr fullCalcOnLoad="1"/>
</workbook>
</file>

<file path=xl/sharedStrings.xml><?xml version="1.0" encoding="utf-8"?>
<sst xmlns="http://schemas.openxmlformats.org/spreadsheetml/2006/main" count="234" uniqueCount="162">
  <si>
    <t xml:space="preserve">Número </t>
  </si>
  <si>
    <t xml:space="preserve">Salud </t>
  </si>
  <si>
    <t xml:space="preserve">Pensiones </t>
  </si>
  <si>
    <t xml:space="preserve">Cesantías </t>
  </si>
  <si>
    <t xml:space="preserve">TOTAL </t>
  </si>
  <si>
    <t xml:space="preserve">TOTAL GENERAL </t>
  </si>
  <si>
    <t xml:space="preserve">REPUBLICA DE COLOMBIA </t>
  </si>
  <si>
    <t xml:space="preserve">DIRECCION GENERAL DE FINANCIAMIENTO </t>
  </si>
  <si>
    <t>.</t>
  </si>
  <si>
    <t xml:space="preserve">MINISTERIO DE LA PROTECCION SOCIAL </t>
  </si>
  <si>
    <t xml:space="preserve">Valor Anual </t>
  </si>
  <si>
    <t xml:space="preserve">Riesgos Profesionales </t>
  </si>
  <si>
    <t>PERSONAL ASISTENCIAL</t>
  </si>
  <si>
    <t>PERSONAL ADMINISTRATIVO</t>
  </si>
  <si>
    <t xml:space="preserve">SUBTOTAL </t>
  </si>
  <si>
    <t xml:space="preserve">Régimen anual </t>
  </si>
  <si>
    <t xml:space="preserve">Régimen Retroatcivo </t>
  </si>
  <si>
    <t>% Variación</t>
  </si>
  <si>
    <t xml:space="preserve">Valor            total </t>
  </si>
  <si>
    <t xml:space="preserve">CESANTIAS </t>
  </si>
  <si>
    <t>PENSIONES, SALUD Y RIEGOS PROF.</t>
  </si>
  <si>
    <t xml:space="preserve">DENOMINACION DE CARGOS </t>
  </si>
  <si>
    <t xml:space="preserve">Valor                   total </t>
  </si>
  <si>
    <t>6 =3+5</t>
  </si>
  <si>
    <t>11 = 8+10</t>
  </si>
  <si>
    <t>Régimen                   Anual</t>
  </si>
  <si>
    <t xml:space="preserve">INGRESO                                        BASE DE COTIZACION </t>
  </si>
  <si>
    <t xml:space="preserve">SISTEMA GENERAL DE PARTICIPACIONES </t>
  </si>
  <si>
    <t>Régimen Anual</t>
  </si>
  <si>
    <t xml:space="preserve">Total aportes para cesantías </t>
  </si>
  <si>
    <t xml:space="preserve">CONCEPTO DE APORTES PATRONALES </t>
  </si>
  <si>
    <t xml:space="preserve">PENSIONES </t>
  </si>
  <si>
    <t xml:space="preserve">SALUD </t>
  </si>
  <si>
    <t xml:space="preserve">NUMERO </t>
  </si>
  <si>
    <t xml:space="preserve">AÑO DE EXPEDICION </t>
  </si>
  <si>
    <t xml:space="preserve">ANEXO DE NORMAS LEGALES APLICADAS A CADA CONCEPTO DE APORTES PATRONALES </t>
  </si>
  <si>
    <t xml:space="preserve">Régimen     Retroactivo </t>
  </si>
  <si>
    <t>FORMULARIO AP N°   1</t>
  </si>
  <si>
    <t>18=16+17</t>
  </si>
  <si>
    <t>22 =18+19+20+21</t>
  </si>
  <si>
    <t xml:space="preserve">VALOR APORTES PATRONALES </t>
  </si>
  <si>
    <t xml:space="preserve">Valores en pesos </t>
  </si>
  <si>
    <t xml:space="preserve">               Valores en pesos </t>
  </si>
  <si>
    <t xml:space="preserve">FACTORES QUE CONFORMAN EL SALARIO BASE DE LIQUIDACION </t>
  </si>
  <si>
    <t>12=(11/6)*100         -100</t>
  </si>
  <si>
    <t xml:space="preserve">                                SISTEMA GENERAL DE PARTICIPACIONES </t>
  </si>
  <si>
    <t>Legales</t>
  </si>
  <si>
    <t xml:space="preserve">Extralegales </t>
  </si>
  <si>
    <t xml:space="preserve">Legales </t>
  </si>
  <si>
    <t xml:space="preserve">NORMAS LEGALES </t>
  </si>
  <si>
    <t>NORMA</t>
  </si>
  <si>
    <t xml:space="preserve">VALOR ANUAL DEL EFECTO DE LOS FACTORES EXTRALEGALES </t>
  </si>
  <si>
    <t xml:space="preserve">NOMBRE DE LA ENTIDAD QUE LA EXPIDIO </t>
  </si>
  <si>
    <t xml:space="preserve">SINTESIS DE CADA UNA DE LAS NORMAS EXTRALEGALES </t>
  </si>
  <si>
    <t>Régimen Retroactivo</t>
  </si>
  <si>
    <t>DEPARTAMENTO O DISTRITO: NARIÑO</t>
  </si>
  <si>
    <t>DEPARTAMENTO: NARIÑO</t>
  </si>
  <si>
    <t>INSTITUTO DEPARTAMENTAL DE SALUD DE NARIÑO</t>
  </si>
  <si>
    <t>Transporte</t>
  </si>
  <si>
    <t>Alimentación</t>
  </si>
  <si>
    <t>CIFRAS EN PESOS</t>
  </si>
  <si>
    <t>Base B. Servicios</t>
  </si>
  <si>
    <t>Salario Mínimo</t>
  </si>
  <si>
    <t>DENOMINACION DE CARGOS</t>
  </si>
  <si>
    <t>Código</t>
  </si>
  <si>
    <t>No Cargos</t>
  </si>
  <si>
    <t>Gastos</t>
  </si>
  <si>
    <t>Auxilios</t>
  </si>
  <si>
    <t>Prestaciones Sociales legales</t>
  </si>
  <si>
    <t>PRIMA TECNICA</t>
  </si>
  <si>
    <t>Otras Prestaciones Legales o Convencionales   Factor Salarial</t>
  </si>
  <si>
    <t>Otras Prestaciones Legales o Convencionales No  Factor Salarial</t>
  </si>
  <si>
    <t>Horas Extras</t>
  </si>
  <si>
    <t xml:space="preserve">CONTRIBUCIONES INHERENTES A LA NOMIA </t>
  </si>
  <si>
    <t>APORTES PARAFISCALES</t>
  </si>
  <si>
    <t>Total</t>
  </si>
  <si>
    <t xml:space="preserve">y </t>
  </si>
  <si>
    <t>de</t>
  </si>
  <si>
    <t>Subsidio</t>
  </si>
  <si>
    <t>Auxilio</t>
  </si>
  <si>
    <t>Bonificación</t>
  </si>
  <si>
    <t>Prima</t>
  </si>
  <si>
    <t>Total otras</t>
  </si>
  <si>
    <t>Recargos</t>
  </si>
  <si>
    <t>Cesantías</t>
  </si>
  <si>
    <t>Aportes</t>
  </si>
  <si>
    <t>Caja de</t>
  </si>
  <si>
    <t>ICBF</t>
  </si>
  <si>
    <t>SENA</t>
  </si>
  <si>
    <t>Grado</t>
  </si>
  <si>
    <t>Planta</t>
  </si>
  <si>
    <t xml:space="preserve">SUELDO </t>
  </si>
  <si>
    <t>Mes</t>
  </si>
  <si>
    <t>Anual</t>
  </si>
  <si>
    <t>Representación</t>
  </si>
  <si>
    <t>Servicios</t>
  </si>
  <si>
    <t>Recreación</t>
  </si>
  <si>
    <t>Técnica</t>
  </si>
  <si>
    <t>Prestación  1</t>
  </si>
  <si>
    <t>Prestación 2</t>
  </si>
  <si>
    <t>Prestación 3</t>
  </si>
  <si>
    <t>Prestación 4</t>
  </si>
  <si>
    <t>Prestación 5</t>
  </si>
  <si>
    <t xml:space="preserve">Prestaciones </t>
  </si>
  <si>
    <t xml:space="preserve">PRIMA DE </t>
  </si>
  <si>
    <t>Dominicales</t>
  </si>
  <si>
    <t>o</t>
  </si>
  <si>
    <t>Previsión</t>
  </si>
  <si>
    <t>Compensación</t>
  </si>
  <si>
    <t>Vacantes</t>
  </si>
  <si>
    <t>provistos</t>
  </si>
  <si>
    <t>Antiguedad</t>
  </si>
  <si>
    <t>Prestados</t>
  </si>
  <si>
    <t>Servicio</t>
  </si>
  <si>
    <t>Vacaciones</t>
  </si>
  <si>
    <t>Navidad</t>
  </si>
  <si>
    <t>Factor</t>
  </si>
  <si>
    <t>No Factor</t>
  </si>
  <si>
    <t>Factor  Salarial</t>
  </si>
  <si>
    <t>LOCALIZACION</t>
  </si>
  <si>
    <t>No Factor  Salarial</t>
  </si>
  <si>
    <t>Festivos</t>
  </si>
  <si>
    <t>FNA</t>
  </si>
  <si>
    <t>Pensiones</t>
  </si>
  <si>
    <t>Salud</t>
  </si>
  <si>
    <t>Familiar</t>
  </si>
  <si>
    <t>24=19+20+21+22+23</t>
  </si>
  <si>
    <t>30=25+26+27+28+29</t>
  </si>
  <si>
    <t>EMPLEADOS PUBLICOS</t>
  </si>
  <si>
    <t xml:space="preserve">MUNICIPIO: </t>
  </si>
  <si>
    <t xml:space="preserve">Gerente </t>
  </si>
  <si>
    <t>FORMULARIO AP Nº 1.1</t>
  </si>
  <si>
    <t>. Sueldo mensual</t>
  </si>
  <si>
    <t>. Subsidio de Transporte</t>
  </si>
  <si>
    <t>. Auxilio de Alimentacion</t>
  </si>
  <si>
    <t>. Bonificacion por Servicios Prestados</t>
  </si>
  <si>
    <t>. Prima de Servicios</t>
  </si>
  <si>
    <t>. Prima de Vacaciones</t>
  </si>
  <si>
    <t>. Prima de Navidad</t>
  </si>
  <si>
    <t>. Bonificacion de Recreacion</t>
  </si>
  <si>
    <t>.  Bonificacion por Servicios Prestados</t>
  </si>
  <si>
    <t>Subd. Administrativa</t>
  </si>
  <si>
    <r>
      <t xml:space="preserve">DEPARTAMENTO DISTRITO : </t>
    </r>
    <r>
      <rPr>
        <sz val="8"/>
        <rFont val="Arial"/>
        <family val="2"/>
      </rPr>
      <t>NARIÑO</t>
    </r>
  </si>
  <si>
    <t>TOTAL</t>
  </si>
  <si>
    <t xml:space="preserve">ENTIDAD EMPLEADORA: </t>
  </si>
  <si>
    <t xml:space="preserve">MUNICIPIO:  </t>
  </si>
  <si>
    <t xml:space="preserve">NIT : </t>
  </si>
  <si>
    <t xml:space="preserve">ENTIDAD EMPLEADORA : </t>
  </si>
  <si>
    <t>ESE______________________________________</t>
  </si>
  <si>
    <t xml:space="preserve">Incremento </t>
  </si>
  <si>
    <t>ENTIDAD EMPLEADORA</t>
  </si>
  <si>
    <t xml:space="preserve">NIT    </t>
  </si>
  <si>
    <t>OFICINA DE PRESUPUESTO</t>
  </si>
  <si>
    <t>ARL</t>
  </si>
  <si>
    <t>AÑO 2014</t>
  </si>
  <si>
    <t>RIESGOS LABORALES</t>
  </si>
  <si>
    <t>Asignación Básica año 2016</t>
  </si>
  <si>
    <t>PROYECCION DE APORTES PATRONALES PARA 2017</t>
  </si>
  <si>
    <t>PLAN DE CARGOS VIGENCIA ACTUAL                                                                                                (2016)</t>
  </si>
  <si>
    <t>PROYECCION PLAN DE CARGOS 2017</t>
  </si>
  <si>
    <t>CALCULO DE PRESTACIONES SOCIALES Y APORTES PATRONALES AÑO 2017</t>
  </si>
  <si>
    <t xml:space="preserve">                PROYECCION DE APORTES PATRONALES VIGENCIA 2017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</si>
</sst>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_-* #,##0_-;\-* #,##0_-;_-* &quot;-&quot;??_-;_-@_-"/>
    <numFmt numFmtId="209" formatCode="_(* #,##0_);_(* \(#,##0\);_(* &quot;-&quot;??_);_(@_)"/>
    <numFmt numFmtId="210" formatCode="_-* #,##0\ _P_t_s_-;\-* #,##0\ _P_t_s_-;_-* &quot;-&quot;??\ _P_t_s_-;_-@_-"/>
    <numFmt numFmtId="211" formatCode="_-* #,##0.0\ _P_t_s_-;\-* #,##0.0\ _P_t_s_-;_-* &quot;-&quot;??\ _P_t_s_-;_-@_-"/>
    <numFmt numFmtId="212" formatCode="#,##0\ _€"/>
    <numFmt numFmtId="213" formatCode="#,##0.0"/>
    <numFmt numFmtId="214" formatCode="#,##0;[Red]#,##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_-* #,##0.000\ _P_t_s_-;\-* #,##0.000\ _P_t_s_-;_-* &quot;-&quot;??\ _P_t_s_-;_-@_-"/>
    <numFmt numFmtId="220" formatCode="#,##0.0_);[Red]\(#,##0.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Comic Sans MS"/>
      <family val="4"/>
    </font>
    <font>
      <sz val="8"/>
      <name val="Comic Sans MS"/>
      <family val="4"/>
    </font>
    <font>
      <b/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9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5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7" fontId="6" fillId="0" borderId="0" xfId="0" applyNumberFormat="1" applyFont="1" applyFill="1" applyAlignment="1" applyProtection="1">
      <alignment horizontal="left"/>
      <protection/>
    </xf>
    <xf numFmtId="38" fontId="6" fillId="0" borderId="11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3" xfId="0" applyFont="1" applyFill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31" xfId="0" applyFont="1" applyBorder="1" applyAlignment="1">
      <alignment vertical="center" wrapText="1"/>
    </xf>
    <xf numFmtId="0" fontId="3" fillId="0" borderId="19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9" fillId="0" borderId="23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9" fillId="0" borderId="3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2" xfId="0" applyBorder="1" applyAlignment="1">
      <alignment/>
    </xf>
    <xf numFmtId="3" fontId="3" fillId="0" borderId="31" xfId="0" applyNumberFormat="1" applyFont="1" applyBorder="1" applyAlignment="1">
      <alignment/>
    </xf>
    <xf numFmtId="0" fontId="3" fillId="0" borderId="26" xfId="0" applyFont="1" applyBorder="1" applyAlignment="1">
      <alignment horizontal="left" vertical="center" wrapText="1"/>
    </xf>
    <xf numFmtId="3" fontId="3" fillId="0" borderId="23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39" xfId="0" applyBorder="1" applyAlignment="1">
      <alignment/>
    </xf>
    <xf numFmtId="0" fontId="4" fillId="0" borderId="12" xfId="0" applyFont="1" applyBorder="1" applyAlignment="1">
      <alignment/>
    </xf>
    <xf numFmtId="0" fontId="0" fillId="0" borderId="40" xfId="0" applyBorder="1" applyAlignment="1">
      <alignment/>
    </xf>
    <xf numFmtId="38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37" fontId="6" fillId="32" borderId="36" xfId="0" applyNumberFormat="1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>
      <alignment/>
    </xf>
    <xf numFmtId="37" fontId="6" fillId="0" borderId="38" xfId="0" applyNumberFormat="1" applyFont="1" applyFill="1" applyBorder="1" applyAlignment="1" applyProtection="1">
      <alignment/>
      <protection/>
    </xf>
    <xf numFmtId="37" fontId="6" fillId="32" borderId="34" xfId="0" applyNumberFormat="1" applyFont="1" applyFill="1" applyBorder="1" applyAlignment="1" applyProtection="1">
      <alignment horizontal="left"/>
      <protection/>
    </xf>
    <xf numFmtId="37" fontId="6" fillId="0" borderId="35" xfId="0" applyNumberFormat="1" applyFont="1" applyFill="1" applyBorder="1" applyAlignment="1" applyProtection="1">
      <alignment/>
      <protection/>
    </xf>
    <xf numFmtId="37" fontId="6" fillId="32" borderId="41" xfId="0" applyNumberFormat="1" applyFont="1" applyFill="1" applyBorder="1" applyAlignment="1" applyProtection="1">
      <alignment horizontal="left"/>
      <protection/>
    </xf>
    <xf numFmtId="37" fontId="6" fillId="0" borderId="42" xfId="0" applyNumberFormat="1" applyFont="1" applyFill="1" applyBorder="1" applyAlignment="1" applyProtection="1">
      <alignment/>
      <protection/>
    </xf>
    <xf numFmtId="37" fontId="6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>
      <alignment/>
    </xf>
    <xf numFmtId="38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208" fontId="9" fillId="0" borderId="11" xfId="49" applyNumberFormat="1" applyFont="1" applyFill="1" applyBorder="1" applyAlignment="1">
      <alignment/>
    </xf>
    <xf numFmtId="208" fontId="9" fillId="0" borderId="0" xfId="49" applyNumberFormat="1" applyFont="1" applyFill="1" applyBorder="1" applyAlignment="1">
      <alignment/>
    </xf>
    <xf numFmtId="0" fontId="5" fillId="0" borderId="0" xfId="0" applyFont="1" applyFill="1" applyAlignment="1" applyProtection="1">
      <alignment horizontal="left" vertical="justify"/>
      <protection locked="0"/>
    </xf>
    <xf numFmtId="49" fontId="5" fillId="0" borderId="0" xfId="0" applyNumberFormat="1" applyFont="1" applyFill="1" applyAlignment="1">
      <alignment horizontal="left" vertical="justify"/>
    </xf>
    <xf numFmtId="0" fontId="5" fillId="0" borderId="0" xfId="0" applyFont="1" applyFill="1" applyAlignment="1" applyProtection="1">
      <alignment horizontal="left" vertical="justify"/>
      <protection/>
    </xf>
    <xf numFmtId="0" fontId="3" fillId="0" borderId="11" xfId="0" applyFont="1" applyFill="1" applyBorder="1" applyAlignment="1">
      <alignment horizontal="left" vertical="justify"/>
    </xf>
    <xf numFmtId="49" fontId="3" fillId="0" borderId="11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3" fontId="11" fillId="0" borderId="0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9" fillId="0" borderId="34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43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3" fontId="9" fillId="0" borderId="28" xfId="0" applyNumberFormat="1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3" fontId="3" fillId="0" borderId="35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0" fontId="9" fillId="0" borderId="34" xfId="0" applyFont="1" applyFill="1" applyBorder="1" applyAlignment="1">
      <alignment horizontal="right"/>
    </xf>
    <xf numFmtId="3" fontId="3" fillId="0" borderId="38" xfId="0" applyNumberFormat="1" applyFont="1" applyFill="1" applyBorder="1" applyAlignment="1">
      <alignment/>
    </xf>
    <xf numFmtId="0" fontId="4" fillId="0" borderId="0" xfId="0" applyFont="1" applyFill="1" applyAlignment="1" applyProtection="1">
      <alignment horizontal="left" vertical="justify"/>
      <protection locked="0"/>
    </xf>
    <xf numFmtId="0" fontId="0" fillId="0" borderId="0" xfId="0" applyFont="1" applyFill="1" applyBorder="1" applyAlignment="1" applyProtection="1">
      <alignment/>
      <protection locked="0"/>
    </xf>
    <xf numFmtId="37" fontId="9" fillId="0" borderId="47" xfId="0" applyNumberFormat="1" applyFont="1" applyFill="1" applyBorder="1" applyAlignment="1" applyProtection="1">
      <alignment horizontal="left" vertical="justify" wrapText="1"/>
      <protection/>
    </xf>
    <xf numFmtId="39" fontId="9" fillId="0" borderId="47" xfId="0" applyNumberFormat="1" applyFont="1" applyFill="1" applyBorder="1" applyAlignment="1" applyProtection="1">
      <alignment horizontal="center" wrapText="1"/>
      <protection/>
    </xf>
    <xf numFmtId="0" fontId="9" fillId="0" borderId="48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Continuous" wrapText="1"/>
    </xf>
    <xf numFmtId="0" fontId="9" fillId="0" borderId="24" xfId="0" applyFont="1" applyFill="1" applyBorder="1" applyAlignment="1">
      <alignment horizontal="centerContinuous" wrapText="1"/>
    </xf>
    <xf numFmtId="0" fontId="9" fillId="0" borderId="47" xfId="0" applyFont="1" applyFill="1" applyBorder="1" applyAlignment="1">
      <alignment horizontal="center" wrapText="1"/>
    </xf>
    <xf numFmtId="37" fontId="9" fillId="0" borderId="49" xfId="0" applyNumberFormat="1" applyFont="1" applyFill="1" applyBorder="1" applyAlignment="1" applyProtection="1">
      <alignment horizontal="left" vertical="justify"/>
      <protection/>
    </xf>
    <xf numFmtId="39" fontId="9" fillId="0" borderId="49" xfId="0" applyNumberFormat="1" applyFont="1" applyFill="1" applyBorder="1" applyAlignment="1" applyProtection="1">
      <alignment horizontal="center" wrapText="1"/>
      <protection/>
    </xf>
    <xf numFmtId="0" fontId="9" fillId="0" borderId="50" xfId="0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 wrapText="1"/>
    </xf>
    <xf numFmtId="0" fontId="9" fillId="0" borderId="5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left" vertical="justify" wrapText="1"/>
    </xf>
    <xf numFmtId="39" fontId="9" fillId="0" borderId="50" xfId="0" applyNumberFormat="1" applyFont="1" applyFill="1" applyBorder="1" applyAlignment="1" applyProtection="1">
      <alignment horizontal="center" wrapText="1"/>
      <protection/>
    </xf>
    <xf numFmtId="39" fontId="9" fillId="0" borderId="51" xfId="0" applyNumberFormat="1" applyFont="1" applyFill="1" applyBorder="1" applyAlignment="1" applyProtection="1">
      <alignment horizontal="center" wrapText="1"/>
      <protection/>
    </xf>
    <xf numFmtId="39" fontId="9" fillId="0" borderId="0" xfId="0" applyNumberFormat="1" applyFont="1" applyFill="1" applyBorder="1" applyAlignment="1" applyProtection="1">
      <alignment horizontal="center" wrapText="1"/>
      <protection/>
    </xf>
    <xf numFmtId="37" fontId="9" fillId="0" borderId="50" xfId="0" applyNumberFormat="1" applyFont="1" applyFill="1" applyBorder="1" applyAlignment="1" applyProtection="1">
      <alignment horizontal="center" wrapText="1"/>
      <protection/>
    </xf>
    <xf numFmtId="37" fontId="9" fillId="0" borderId="20" xfId="0" applyNumberFormat="1" applyFont="1" applyFill="1" applyBorder="1" applyAlignment="1">
      <alignment horizontal="left" vertical="justify"/>
    </xf>
    <xf numFmtId="37" fontId="9" fillId="0" borderId="19" xfId="0" applyNumberFormat="1" applyFont="1" applyFill="1" applyBorder="1" applyAlignment="1" applyProtection="1">
      <alignment horizontal="center"/>
      <protection/>
    </xf>
    <xf numFmtId="37" fontId="9" fillId="0" borderId="20" xfId="0" applyNumberFormat="1" applyFont="1" applyFill="1" applyBorder="1" applyAlignment="1">
      <alignment horizontal="center"/>
    </xf>
    <xf numFmtId="37" fontId="9" fillId="0" borderId="20" xfId="0" applyNumberFormat="1" applyFont="1" applyFill="1" applyBorder="1" applyAlignment="1" applyProtection="1">
      <alignment horizontal="center"/>
      <protection/>
    </xf>
    <xf numFmtId="39" fontId="9" fillId="0" borderId="11" xfId="0" applyNumberFormat="1" applyFont="1" applyFill="1" applyBorder="1" applyAlignment="1" applyProtection="1">
      <alignment horizontal="left" vertical="justify"/>
      <protection/>
    </xf>
    <xf numFmtId="37" fontId="9" fillId="0" borderId="0" xfId="0" applyNumberFormat="1" applyFont="1" applyFill="1" applyAlignment="1" applyProtection="1">
      <alignment horizontal="left"/>
      <protection/>
    </xf>
    <xf numFmtId="37" fontId="9" fillId="0" borderId="0" xfId="0" applyNumberFormat="1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 horizontal="center" wrapText="1"/>
    </xf>
    <xf numFmtId="39" fontId="9" fillId="0" borderId="11" xfId="0" applyNumberFormat="1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/>
    </xf>
    <xf numFmtId="39" fontId="9" fillId="0" borderId="24" xfId="0" applyNumberFormat="1" applyFont="1" applyFill="1" applyBorder="1" applyAlignment="1" applyProtection="1">
      <alignment/>
      <protection/>
    </xf>
    <xf numFmtId="38" fontId="9" fillId="0" borderId="48" xfId="0" applyNumberFormat="1" applyFont="1" applyFill="1" applyBorder="1" applyAlignment="1" applyProtection="1">
      <alignment/>
      <protection/>
    </xf>
    <xf numFmtId="38" fontId="9" fillId="0" borderId="24" xfId="0" applyNumberFormat="1" applyFont="1" applyFill="1" applyBorder="1" applyAlignment="1" applyProtection="1">
      <alignment/>
      <protection/>
    </xf>
    <xf numFmtId="38" fontId="9" fillId="0" borderId="25" xfId="0" applyNumberFormat="1" applyFont="1" applyFill="1" applyBorder="1" applyAlignment="1" applyProtection="1">
      <alignment/>
      <protection/>
    </xf>
    <xf numFmtId="38" fontId="9" fillId="0" borderId="11" xfId="0" applyNumberFormat="1" applyFont="1" applyFill="1" applyBorder="1" applyAlignment="1" applyProtection="1">
      <alignment/>
      <protection/>
    </xf>
    <xf numFmtId="38" fontId="9" fillId="0" borderId="52" xfId="0" applyNumberFormat="1" applyFont="1" applyFill="1" applyBorder="1" applyAlignment="1" applyProtection="1">
      <alignment/>
      <protection/>
    </xf>
    <xf numFmtId="0" fontId="6" fillId="32" borderId="0" xfId="0" applyFont="1" applyFill="1" applyAlignment="1">
      <alignment/>
    </xf>
    <xf numFmtId="3" fontId="11" fillId="0" borderId="11" xfId="54" applyNumberFormat="1" applyFont="1" applyFill="1" applyBorder="1" applyAlignment="1">
      <alignment horizontal="center"/>
      <protection/>
    </xf>
    <xf numFmtId="0" fontId="11" fillId="0" borderId="11" xfId="56" applyFont="1" applyFill="1" applyBorder="1">
      <alignment/>
      <protection/>
    </xf>
    <xf numFmtId="3" fontId="11" fillId="0" borderId="11" xfId="56" applyNumberFormat="1" applyFont="1" applyBorder="1">
      <alignment/>
      <protection/>
    </xf>
    <xf numFmtId="3" fontId="11" fillId="0" borderId="11" xfId="56" applyNumberFormat="1" applyFont="1" applyFill="1" applyBorder="1">
      <alignment/>
      <protection/>
    </xf>
    <xf numFmtId="214" fontId="11" fillId="0" borderId="11" xfId="0" applyNumberFormat="1" applyFont="1" applyFill="1" applyBorder="1" applyAlignment="1">
      <alignment/>
    </xf>
    <xf numFmtId="0" fontId="11" fillId="0" borderId="11" xfId="57" applyFont="1" applyFill="1" applyBorder="1">
      <alignment/>
      <protection/>
    </xf>
    <xf numFmtId="0" fontId="11" fillId="0" borderId="11" xfId="57" applyFont="1" applyFill="1" applyBorder="1" applyAlignment="1">
      <alignment vertical="center"/>
      <protection/>
    </xf>
    <xf numFmtId="3" fontId="11" fillId="0" borderId="11" xfId="0" applyNumberFormat="1" applyFont="1" applyFill="1" applyBorder="1" applyAlignment="1">
      <alignment/>
    </xf>
    <xf numFmtId="3" fontId="11" fillId="0" borderId="11" xfId="57" applyNumberFormat="1" applyFont="1" applyFill="1" applyBorder="1">
      <alignment/>
      <protection/>
    </xf>
    <xf numFmtId="0" fontId="11" fillId="0" borderId="0" xfId="57" applyFont="1" applyFill="1" applyBorder="1">
      <alignment/>
      <protection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vertical="justify"/>
    </xf>
    <xf numFmtId="0" fontId="4" fillId="0" borderId="0" xfId="0" applyFont="1" applyFill="1" applyAlignment="1">
      <alignment/>
    </xf>
    <xf numFmtId="0" fontId="0" fillId="0" borderId="0" xfId="57" applyFont="1" applyFill="1" applyBorder="1">
      <alignment/>
      <protection/>
    </xf>
    <xf numFmtId="38" fontId="12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9" fillId="0" borderId="11" xfId="0" applyFont="1" applyFill="1" applyBorder="1" applyAlignment="1">
      <alignment horizontal="left" vertical="justify"/>
    </xf>
    <xf numFmtId="0" fontId="9" fillId="0" borderId="11" xfId="0" applyFont="1" applyFill="1" applyBorder="1" applyAlignment="1">
      <alignment horizontal="center"/>
    </xf>
    <xf numFmtId="210" fontId="9" fillId="0" borderId="11" xfId="49" applyNumberFormat="1" applyFont="1" applyFill="1" applyBorder="1" applyAlignment="1">
      <alignment/>
    </xf>
    <xf numFmtId="210" fontId="3" fillId="0" borderId="11" xfId="49" applyNumberFormat="1" applyFont="1" applyFill="1" applyBorder="1" applyAlignment="1">
      <alignment horizontal="center"/>
    </xf>
    <xf numFmtId="210" fontId="3" fillId="0" borderId="11" xfId="49" applyNumberFormat="1" applyFont="1" applyFill="1" applyBorder="1" applyAlignment="1">
      <alignment/>
    </xf>
    <xf numFmtId="211" fontId="3" fillId="0" borderId="11" xfId="49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10" fontId="3" fillId="0" borderId="11" xfId="49" applyNumberFormat="1" applyFont="1" applyFill="1" applyBorder="1" applyAlignment="1" applyProtection="1">
      <alignment horizontal="center"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210" fontId="3" fillId="0" borderId="11" xfId="49" applyNumberFormat="1" applyFont="1" applyFill="1" applyBorder="1" applyAlignment="1" applyProtection="1">
      <alignment horizontal="right"/>
      <protection/>
    </xf>
    <xf numFmtId="3" fontId="9" fillId="0" borderId="11" xfId="0" applyNumberFormat="1" applyFont="1" applyFill="1" applyBorder="1" applyAlignment="1">
      <alignment horizontal="center"/>
    </xf>
    <xf numFmtId="210" fontId="9" fillId="0" borderId="11" xfId="49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/>
    </xf>
    <xf numFmtId="210" fontId="9" fillId="0" borderId="11" xfId="49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3" fontId="9" fillId="0" borderId="11" xfId="0" applyNumberFormat="1" applyFont="1" applyFill="1" applyBorder="1" applyAlignment="1">
      <alignment horizontal="right"/>
    </xf>
    <xf numFmtId="210" fontId="9" fillId="0" borderId="11" xfId="49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7" fontId="11" fillId="0" borderId="11" xfId="57" applyNumberFormat="1" applyFont="1" applyFill="1" applyBorder="1">
      <alignment/>
      <protection/>
    </xf>
    <xf numFmtId="210" fontId="3" fillId="0" borderId="0" xfId="49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vertical="justify"/>
    </xf>
    <xf numFmtId="210" fontId="3" fillId="0" borderId="11" xfId="49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 applyProtection="1">
      <alignment horizontal="center"/>
      <protection/>
    </xf>
    <xf numFmtId="37" fontId="3" fillId="0" borderId="11" xfId="0" applyNumberFormat="1" applyFont="1" applyFill="1" applyBorder="1" applyAlignment="1" applyProtection="1">
      <alignment horizontal="right"/>
      <protection/>
    </xf>
    <xf numFmtId="3" fontId="3" fillId="0" borderId="11" xfId="0" applyNumberFormat="1" applyFont="1" applyFill="1" applyBorder="1" applyAlignment="1">
      <alignment/>
    </xf>
    <xf numFmtId="3" fontId="11" fillId="0" borderId="11" xfId="55" applyNumberFormat="1" applyFont="1" applyFill="1" applyBorder="1">
      <alignment/>
      <protection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justify"/>
    </xf>
    <xf numFmtId="49" fontId="3" fillId="0" borderId="0" xfId="0" applyNumberFormat="1" applyFont="1" applyFill="1" applyBorder="1" applyAlignment="1">
      <alignment horizontal="center"/>
    </xf>
    <xf numFmtId="37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 horizontal="left" vertical="justify"/>
    </xf>
    <xf numFmtId="38" fontId="3" fillId="0" borderId="0" xfId="0" applyNumberFormat="1" applyFont="1" applyFill="1" applyAlignment="1">
      <alignment/>
    </xf>
    <xf numFmtId="0" fontId="3" fillId="0" borderId="11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8" fillId="0" borderId="11" xfId="0" applyFont="1" applyFill="1" applyBorder="1" applyAlignment="1">
      <alignment horizontal="left" vertical="justify"/>
    </xf>
    <xf numFmtId="210" fontId="9" fillId="0" borderId="0" xfId="49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207" fontId="3" fillId="0" borderId="11" xfId="49" applyFont="1" applyFill="1" applyBorder="1" applyAlignment="1">
      <alignment horizontal="center"/>
    </xf>
    <xf numFmtId="210" fontId="9" fillId="0" borderId="0" xfId="49" applyNumberFormat="1" applyFont="1" applyFill="1" applyBorder="1" applyAlignment="1">
      <alignment/>
    </xf>
    <xf numFmtId="210" fontId="3" fillId="0" borderId="0" xfId="49" applyNumberFormat="1" applyFont="1" applyFill="1" applyBorder="1" applyAlignment="1">
      <alignment/>
    </xf>
    <xf numFmtId="210" fontId="10" fillId="0" borderId="0" xfId="49" applyNumberFormat="1" applyFont="1" applyFill="1" applyBorder="1" applyAlignment="1">
      <alignment/>
    </xf>
    <xf numFmtId="210" fontId="4" fillId="0" borderId="0" xfId="49" applyNumberFormat="1" applyFont="1" applyFill="1" applyBorder="1" applyAlignment="1">
      <alignment/>
    </xf>
    <xf numFmtId="210" fontId="0" fillId="0" borderId="12" xfId="49" applyNumberFormat="1" applyFont="1" applyFill="1" applyBorder="1" applyAlignment="1">
      <alignment/>
    </xf>
    <xf numFmtId="210" fontId="3" fillId="0" borderId="0" xfId="49" applyNumberFormat="1" applyFont="1" applyFill="1" applyAlignment="1">
      <alignment/>
    </xf>
    <xf numFmtId="210" fontId="3" fillId="0" borderId="37" xfId="49" applyNumberFormat="1" applyFont="1" applyFill="1" applyBorder="1" applyAlignment="1">
      <alignment/>
    </xf>
    <xf numFmtId="210" fontId="4" fillId="0" borderId="0" xfId="49" applyNumberFormat="1" applyFont="1" applyFill="1" applyBorder="1" applyAlignment="1">
      <alignment/>
    </xf>
    <xf numFmtId="210" fontId="0" fillId="0" borderId="12" xfId="49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 wrapText="1"/>
    </xf>
    <xf numFmtId="3" fontId="9" fillId="0" borderId="53" xfId="0" applyNumberFormat="1" applyFont="1" applyFill="1" applyBorder="1" applyAlignment="1">
      <alignment horizontal="center" vertical="center" wrapText="1"/>
    </xf>
    <xf numFmtId="3" fontId="9" fillId="0" borderId="43" xfId="0" applyNumberFormat="1" applyFont="1" applyFill="1" applyBorder="1" applyAlignment="1">
      <alignment horizontal="center" vertical="center" wrapText="1"/>
    </xf>
    <xf numFmtId="3" fontId="9" fillId="0" borderId="54" xfId="0" applyNumberFormat="1" applyFont="1" applyFill="1" applyBorder="1" applyAlignment="1">
      <alignment horizontal="center" vertical="center" wrapText="1"/>
    </xf>
    <xf numFmtId="3" fontId="9" fillId="0" borderId="55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3" fontId="9" fillId="0" borderId="56" xfId="0" applyNumberFormat="1" applyFont="1" applyFill="1" applyBorder="1" applyAlignment="1">
      <alignment horizontal="center" vertical="center" wrapText="1"/>
    </xf>
    <xf numFmtId="3" fontId="9" fillId="0" borderId="49" xfId="0" applyNumberFormat="1" applyFont="1" applyFill="1" applyBorder="1" applyAlignment="1">
      <alignment horizontal="center" vertical="center" wrapText="1"/>
    </xf>
    <xf numFmtId="3" fontId="9" fillId="0" borderId="38" xfId="0" applyNumberFormat="1" applyFont="1" applyFill="1" applyBorder="1" applyAlignment="1">
      <alignment horizontal="center" vertical="center" wrapText="1"/>
    </xf>
    <xf numFmtId="3" fontId="9" fillId="0" borderId="35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3" fontId="9" fillId="0" borderId="60" xfId="0" applyNumberFormat="1" applyFont="1" applyFill="1" applyBorder="1" applyAlignment="1">
      <alignment horizontal="center" vertical="center" wrapText="1"/>
    </xf>
    <xf numFmtId="3" fontId="9" fillId="0" borderId="61" xfId="0" applyNumberFormat="1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3" fontId="9" fillId="0" borderId="66" xfId="0" applyNumberFormat="1" applyFont="1" applyFill="1" applyBorder="1" applyAlignment="1">
      <alignment horizontal="center" vertical="center" wrapText="1"/>
    </xf>
    <xf numFmtId="3" fontId="9" fillId="0" borderId="44" xfId="0" applyNumberFormat="1" applyFont="1" applyFill="1" applyBorder="1" applyAlignment="1">
      <alignment horizontal="center" vertical="center" wrapText="1"/>
    </xf>
    <xf numFmtId="3" fontId="9" fillId="0" borderId="36" xfId="0" applyNumberFormat="1" applyFont="1" applyFill="1" applyBorder="1" applyAlignment="1">
      <alignment horizontal="center" vertical="center" wrapText="1"/>
    </xf>
    <xf numFmtId="3" fontId="9" fillId="0" borderId="41" xfId="0" applyNumberFormat="1" applyFont="1" applyFill="1" applyBorder="1" applyAlignment="1">
      <alignment horizontal="center" vertical="center" wrapText="1"/>
    </xf>
    <xf numFmtId="3" fontId="9" fillId="0" borderId="42" xfId="0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3" fontId="9" fillId="0" borderId="4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right"/>
    </xf>
    <xf numFmtId="3" fontId="3" fillId="0" borderId="40" xfId="0" applyNumberFormat="1" applyFont="1" applyFill="1" applyBorder="1" applyAlignment="1">
      <alignment horizontal="right"/>
    </xf>
    <xf numFmtId="0" fontId="9" fillId="0" borderId="5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3" fontId="9" fillId="0" borderId="65" xfId="0" applyNumberFormat="1" applyFont="1" applyFill="1" applyBorder="1" applyAlignment="1">
      <alignment horizontal="center" vertical="center" wrapText="1"/>
    </xf>
    <xf numFmtId="3" fontId="9" fillId="0" borderId="51" xfId="0" applyNumberFormat="1" applyFont="1" applyFill="1" applyBorder="1" applyAlignment="1">
      <alignment horizontal="center" vertical="center" wrapText="1"/>
    </xf>
    <xf numFmtId="3" fontId="9" fillId="0" borderId="67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Fill="1" applyBorder="1" applyAlignment="1">
      <alignment horizontal="center" vertical="center" wrapText="1"/>
    </xf>
    <xf numFmtId="3" fontId="9" fillId="0" borderId="46" xfId="0" applyNumberFormat="1" applyFont="1" applyFill="1" applyBorder="1" applyAlignment="1">
      <alignment horizontal="center" vertical="center" wrapText="1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61" xfId="0" applyNumberFormat="1" applyFont="1" applyFill="1" applyBorder="1" applyAlignment="1">
      <alignment horizontal="center" vertical="center"/>
    </xf>
    <xf numFmtId="210" fontId="9" fillId="0" borderId="50" xfId="49" applyNumberFormat="1" applyFont="1" applyFill="1" applyBorder="1" applyAlignment="1">
      <alignment horizontal="center" vertical="center" wrapText="1"/>
    </xf>
    <xf numFmtId="210" fontId="9" fillId="0" borderId="49" xfId="49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210" fontId="9" fillId="0" borderId="57" xfId="49" applyNumberFormat="1" applyFont="1" applyFill="1" applyBorder="1" applyAlignment="1">
      <alignment horizontal="center" vertical="center" wrapText="1"/>
    </xf>
    <xf numFmtId="210" fontId="9" fillId="0" borderId="58" xfId="49" applyNumberFormat="1" applyFont="1" applyFill="1" applyBorder="1" applyAlignment="1">
      <alignment horizontal="center" vertical="center" wrapText="1"/>
    </xf>
    <xf numFmtId="210" fontId="9" fillId="0" borderId="38" xfId="49" applyNumberFormat="1" applyFont="1" applyFill="1" applyBorder="1" applyAlignment="1">
      <alignment horizontal="center" vertical="center" wrapText="1"/>
    </xf>
    <xf numFmtId="210" fontId="9" fillId="0" borderId="35" xfId="49" applyNumberFormat="1" applyFont="1" applyFill="1" applyBorder="1" applyAlignment="1">
      <alignment horizontal="center" vertical="center" wrapText="1"/>
    </xf>
    <xf numFmtId="3" fontId="9" fillId="0" borderId="68" xfId="0" applyNumberFormat="1" applyFont="1" applyFill="1" applyBorder="1" applyAlignment="1">
      <alignment horizontal="center" vertical="center" wrapText="1"/>
    </xf>
    <xf numFmtId="3" fontId="9" fillId="0" borderId="50" xfId="0" applyNumberFormat="1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24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vertical="justify" wrapText="1"/>
    </xf>
    <xf numFmtId="0" fontId="9" fillId="0" borderId="52" xfId="0" applyFont="1" applyFill="1" applyBorder="1" applyAlignment="1">
      <alignment horizontal="center" vertical="justify" wrapText="1"/>
    </xf>
    <xf numFmtId="0" fontId="9" fillId="0" borderId="24" xfId="0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horizontal="center" vertical="justify"/>
    </xf>
    <xf numFmtId="0" fontId="4" fillId="0" borderId="0" xfId="0" applyFont="1" applyFill="1" applyAlignment="1" applyProtection="1">
      <alignment horizontal="center" vertical="justify"/>
      <protection locked="0"/>
    </xf>
    <xf numFmtId="49" fontId="4" fillId="0" borderId="0" xfId="0" applyNumberFormat="1" applyFont="1" applyFill="1" applyAlignment="1">
      <alignment horizontal="center" vertical="justify"/>
    </xf>
    <xf numFmtId="0" fontId="4" fillId="0" borderId="0" xfId="0" applyFont="1" applyFill="1" applyBorder="1" applyAlignment="1" applyProtection="1">
      <alignment horizontal="center" vertical="justify"/>
      <protection locked="0"/>
    </xf>
    <xf numFmtId="0" fontId="9" fillId="0" borderId="3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58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2 3" xfId="55"/>
    <cellStyle name="Normal 3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62</xdr:row>
      <xdr:rowOff>0</xdr:rowOff>
    </xdr:from>
    <xdr:to>
      <xdr:col>1</xdr:col>
      <xdr:colOff>400050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141922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685800</xdr:colOff>
      <xdr:row>62</xdr:row>
      <xdr:rowOff>0</xdr:rowOff>
    </xdr:from>
    <xdr:to>
      <xdr:col>39</xdr:col>
      <xdr:colOff>723900</xdr:colOff>
      <xdr:row>62</xdr:row>
      <xdr:rowOff>0</xdr:rowOff>
    </xdr:to>
    <xdr:sp>
      <xdr:nvSpPr>
        <xdr:cNvPr id="2" name="Line 2"/>
        <xdr:cNvSpPr>
          <a:spLocks/>
        </xdr:cNvSpPr>
      </xdr:nvSpPr>
      <xdr:spPr>
        <a:xfrm>
          <a:off x="15459075" y="14192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400050</xdr:colOff>
      <xdr:row>62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1419225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685800</xdr:colOff>
      <xdr:row>62</xdr:row>
      <xdr:rowOff>0</xdr:rowOff>
    </xdr:from>
    <xdr:to>
      <xdr:col>39</xdr:col>
      <xdr:colOff>723900</xdr:colOff>
      <xdr:row>62</xdr:row>
      <xdr:rowOff>0</xdr:rowOff>
    </xdr:to>
    <xdr:sp>
      <xdr:nvSpPr>
        <xdr:cNvPr id="4" name="Line 4"/>
        <xdr:cNvSpPr>
          <a:spLocks/>
        </xdr:cNvSpPr>
      </xdr:nvSpPr>
      <xdr:spPr>
        <a:xfrm>
          <a:off x="15459075" y="141922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50292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685800</xdr:colOff>
      <xdr:row>19</xdr:row>
      <xdr:rowOff>0</xdr:rowOff>
    </xdr:from>
    <xdr:to>
      <xdr:col>39</xdr:col>
      <xdr:colOff>723900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15459075" y="50292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19</xdr:row>
      <xdr:rowOff>0</xdr:rowOff>
    </xdr:from>
    <xdr:to>
      <xdr:col>1</xdr:col>
      <xdr:colOff>400050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50292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685800</xdr:colOff>
      <xdr:row>19</xdr:row>
      <xdr:rowOff>0</xdr:rowOff>
    </xdr:from>
    <xdr:to>
      <xdr:col>39</xdr:col>
      <xdr:colOff>723900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15459075" y="50292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0</xdr:rowOff>
    </xdr:from>
    <xdr:to>
      <xdr:col>1</xdr:col>
      <xdr:colOff>400050</xdr:colOff>
      <xdr:row>63</xdr:row>
      <xdr:rowOff>0</xdr:rowOff>
    </xdr:to>
    <xdr:sp>
      <xdr:nvSpPr>
        <xdr:cNvPr id="9" name="Line 13"/>
        <xdr:cNvSpPr>
          <a:spLocks/>
        </xdr:cNvSpPr>
      </xdr:nvSpPr>
      <xdr:spPr>
        <a:xfrm>
          <a:off x="38100" y="144399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685800</xdr:colOff>
      <xdr:row>63</xdr:row>
      <xdr:rowOff>0</xdr:rowOff>
    </xdr:from>
    <xdr:to>
      <xdr:col>39</xdr:col>
      <xdr:colOff>723900</xdr:colOff>
      <xdr:row>63</xdr:row>
      <xdr:rowOff>0</xdr:rowOff>
    </xdr:to>
    <xdr:sp>
      <xdr:nvSpPr>
        <xdr:cNvPr id="10" name="Line 14"/>
        <xdr:cNvSpPr>
          <a:spLocks/>
        </xdr:cNvSpPr>
      </xdr:nvSpPr>
      <xdr:spPr>
        <a:xfrm>
          <a:off x="15459075" y="144399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63</xdr:row>
      <xdr:rowOff>0</xdr:rowOff>
    </xdr:from>
    <xdr:to>
      <xdr:col>1</xdr:col>
      <xdr:colOff>400050</xdr:colOff>
      <xdr:row>63</xdr:row>
      <xdr:rowOff>0</xdr:rowOff>
    </xdr:to>
    <xdr:sp>
      <xdr:nvSpPr>
        <xdr:cNvPr id="11" name="Line 15"/>
        <xdr:cNvSpPr>
          <a:spLocks/>
        </xdr:cNvSpPr>
      </xdr:nvSpPr>
      <xdr:spPr>
        <a:xfrm>
          <a:off x="38100" y="14439900"/>
          <a:ext cx="2238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685800</xdr:colOff>
      <xdr:row>63</xdr:row>
      <xdr:rowOff>0</xdr:rowOff>
    </xdr:from>
    <xdr:to>
      <xdr:col>39</xdr:col>
      <xdr:colOff>723900</xdr:colOff>
      <xdr:row>63</xdr:row>
      <xdr:rowOff>0</xdr:rowOff>
    </xdr:to>
    <xdr:sp>
      <xdr:nvSpPr>
        <xdr:cNvPr id="12" name="Line 16"/>
        <xdr:cNvSpPr>
          <a:spLocks/>
        </xdr:cNvSpPr>
      </xdr:nvSpPr>
      <xdr:spPr>
        <a:xfrm>
          <a:off x="15459075" y="144399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SheetLayoutView="100" zoomScalePageLayoutView="0" workbookViewId="0" topLeftCell="A1">
      <selection activeCell="F15" sqref="F15"/>
    </sheetView>
  </sheetViews>
  <sheetFormatPr defaultColWidth="11.421875" defaultRowHeight="12.75"/>
  <cols>
    <col min="1" max="1" width="35.140625" style="10" customWidth="1"/>
    <col min="2" max="2" width="8.7109375" style="129" bestFit="1" customWidth="1"/>
    <col min="3" max="3" width="18.57421875" style="10" bestFit="1" customWidth="1"/>
    <col min="4" max="4" width="7.140625" style="129" customWidth="1"/>
    <col min="5" max="5" width="18.28125" style="130" bestFit="1" customWidth="1"/>
    <col min="6" max="6" width="15.00390625" style="130" customWidth="1"/>
    <col min="7" max="7" width="7.28125" style="10" customWidth="1"/>
    <col min="8" max="8" width="12.57421875" style="10" customWidth="1"/>
    <col min="9" max="9" width="7.421875" style="129" customWidth="1"/>
    <col min="10" max="10" width="15.8515625" style="10" bestFit="1" customWidth="1"/>
    <col min="11" max="11" width="13.7109375" style="10" customWidth="1"/>
    <col min="12" max="12" width="8.8515625" style="129" customWidth="1"/>
    <col min="13" max="13" width="13.421875" style="130" customWidth="1"/>
    <col min="14" max="14" width="15.00390625" style="130" customWidth="1"/>
    <col min="15" max="15" width="29.7109375" style="10" customWidth="1"/>
    <col min="16" max="16" width="17.57421875" style="245" customWidth="1"/>
    <col min="17" max="17" width="14.140625" style="245" customWidth="1"/>
    <col min="18" max="18" width="15.57421875" style="245" customWidth="1"/>
    <col min="19" max="19" width="13.140625" style="130" customWidth="1"/>
    <col min="20" max="20" width="15.00390625" style="130" customWidth="1"/>
    <col min="21" max="21" width="14.421875" style="130" customWidth="1"/>
    <col min="22" max="22" width="14.7109375" style="130" customWidth="1"/>
    <col min="23" max="16384" width="11.421875" style="10" customWidth="1"/>
  </cols>
  <sheetData>
    <row r="1" spans="1:24" ht="11.25">
      <c r="A1" s="97" t="s">
        <v>6</v>
      </c>
      <c r="B1" s="98"/>
      <c r="C1" s="99"/>
      <c r="D1" s="98"/>
      <c r="E1" s="299" t="s">
        <v>37</v>
      </c>
      <c r="F1" s="299"/>
      <c r="G1" s="299"/>
      <c r="H1" s="299"/>
      <c r="I1" s="299"/>
      <c r="J1" s="299"/>
      <c r="K1" s="299"/>
      <c r="L1" s="98"/>
      <c r="M1" s="100"/>
      <c r="N1" s="132"/>
      <c r="O1" s="97" t="s">
        <v>6</v>
      </c>
      <c r="P1" s="246"/>
      <c r="Q1" s="299" t="s">
        <v>37</v>
      </c>
      <c r="R1" s="299"/>
      <c r="S1" s="299"/>
      <c r="T1" s="299"/>
      <c r="U1" s="299"/>
      <c r="V1" s="300"/>
      <c r="W1" s="101"/>
      <c r="X1" s="101"/>
    </row>
    <row r="2" spans="1:22" ht="11.25">
      <c r="A2" s="102" t="s">
        <v>9</v>
      </c>
      <c r="B2" s="103"/>
      <c r="C2" s="104"/>
      <c r="D2" s="105"/>
      <c r="E2" s="301" t="s">
        <v>27</v>
      </c>
      <c r="F2" s="301"/>
      <c r="G2" s="301"/>
      <c r="H2" s="301"/>
      <c r="I2" s="301"/>
      <c r="J2" s="301"/>
      <c r="K2" s="301"/>
      <c r="L2" s="105"/>
      <c r="M2" s="93"/>
      <c r="N2" s="120"/>
      <c r="O2" s="102" t="s">
        <v>9</v>
      </c>
      <c r="P2" s="237"/>
      <c r="Q2" s="301" t="s">
        <v>27</v>
      </c>
      <c r="R2" s="301"/>
      <c r="S2" s="301"/>
      <c r="T2" s="301"/>
      <c r="U2" s="301"/>
      <c r="V2" s="302"/>
    </row>
    <row r="3" spans="1:22" ht="12.75" customHeight="1">
      <c r="A3" s="102" t="s">
        <v>7</v>
      </c>
      <c r="B3" s="317" t="s">
        <v>157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8"/>
      <c r="O3" s="102" t="s">
        <v>7</v>
      </c>
      <c r="P3" s="237"/>
      <c r="Q3" s="301" t="s">
        <v>157</v>
      </c>
      <c r="R3" s="301"/>
      <c r="S3" s="301"/>
      <c r="T3" s="301"/>
      <c r="U3" s="301"/>
      <c r="V3" s="302"/>
    </row>
    <row r="4" spans="1:24" ht="11.25">
      <c r="A4" s="107"/>
      <c r="B4" s="103"/>
      <c r="C4" s="104"/>
      <c r="D4" s="103"/>
      <c r="E4" s="108"/>
      <c r="F4" s="108"/>
      <c r="G4" s="109"/>
      <c r="H4" s="109"/>
      <c r="I4" s="103"/>
      <c r="J4" s="109"/>
      <c r="K4" s="109"/>
      <c r="L4" s="103"/>
      <c r="M4" s="108"/>
      <c r="N4" s="111"/>
      <c r="O4" s="107"/>
      <c r="P4" s="237"/>
      <c r="Q4" s="237"/>
      <c r="R4" s="240"/>
      <c r="S4" s="108"/>
      <c r="T4" s="108"/>
      <c r="U4" s="108"/>
      <c r="V4" s="111"/>
      <c r="W4" s="112"/>
      <c r="X4" s="112"/>
    </row>
    <row r="5" spans="1:24" ht="11.25">
      <c r="A5" s="107"/>
      <c r="B5" s="105"/>
      <c r="C5" s="106"/>
      <c r="D5" s="103" t="s">
        <v>144</v>
      </c>
      <c r="E5" s="110"/>
      <c r="F5" s="110"/>
      <c r="G5" s="104"/>
      <c r="H5" s="104"/>
      <c r="I5" s="103"/>
      <c r="J5" s="104"/>
      <c r="K5" s="104"/>
      <c r="L5" s="103" t="s">
        <v>146</v>
      </c>
      <c r="M5" s="110"/>
      <c r="N5" s="121"/>
      <c r="O5" s="107"/>
      <c r="P5" s="241"/>
      <c r="Q5" s="301" t="s">
        <v>147</v>
      </c>
      <c r="R5" s="301"/>
      <c r="S5" s="301"/>
      <c r="T5" s="301"/>
      <c r="U5" s="301"/>
      <c r="V5" s="302"/>
      <c r="W5" s="84"/>
      <c r="X5" s="84"/>
    </row>
    <row r="6" spans="1:24" ht="11.25">
      <c r="A6" s="102"/>
      <c r="B6" s="105"/>
      <c r="C6" s="106"/>
      <c r="D6" s="103" t="s">
        <v>145</v>
      </c>
      <c r="E6" s="108"/>
      <c r="F6" s="108"/>
      <c r="G6" s="109"/>
      <c r="H6" s="109"/>
      <c r="I6" s="103" t="s">
        <v>142</v>
      </c>
      <c r="J6" s="106"/>
      <c r="K6" s="106"/>
      <c r="L6" s="103"/>
      <c r="M6" s="108"/>
      <c r="N6" s="111"/>
      <c r="O6" s="102"/>
      <c r="P6" s="240" t="s">
        <v>129</v>
      </c>
      <c r="Q6" s="241"/>
      <c r="R6" s="240"/>
      <c r="S6" s="93"/>
      <c r="T6" s="108" t="s">
        <v>56</v>
      </c>
      <c r="U6" s="93"/>
      <c r="V6" s="111"/>
      <c r="W6" s="112"/>
      <c r="X6" s="112"/>
    </row>
    <row r="7" spans="1:22" ht="12" thickBot="1">
      <c r="A7" s="107"/>
      <c r="B7" s="105"/>
      <c r="C7" s="106"/>
      <c r="D7" s="105"/>
      <c r="E7" s="93"/>
      <c r="F7" s="93"/>
      <c r="G7" s="106"/>
      <c r="H7" s="106"/>
      <c r="I7" s="105"/>
      <c r="J7" s="106"/>
      <c r="K7" s="106"/>
      <c r="L7" s="105"/>
      <c r="M7" s="93" t="s">
        <v>42</v>
      </c>
      <c r="N7" s="120"/>
      <c r="O7" s="107"/>
      <c r="P7" s="241"/>
      <c r="Q7" s="241"/>
      <c r="R7" s="241"/>
      <c r="S7" s="93"/>
      <c r="T7" s="93"/>
      <c r="U7" s="304" t="s">
        <v>41</v>
      </c>
      <c r="V7" s="305"/>
    </row>
    <row r="8" spans="1:22" ht="12.75" customHeight="1">
      <c r="A8" s="264" t="s">
        <v>21</v>
      </c>
      <c r="B8" s="273" t="s">
        <v>158</v>
      </c>
      <c r="C8" s="274"/>
      <c r="D8" s="274"/>
      <c r="E8" s="274"/>
      <c r="F8" s="275"/>
      <c r="G8" s="273" t="s">
        <v>159</v>
      </c>
      <c r="H8" s="274"/>
      <c r="I8" s="274"/>
      <c r="J8" s="274"/>
      <c r="K8" s="274"/>
      <c r="L8" s="275"/>
      <c r="M8" s="292" t="s">
        <v>26</v>
      </c>
      <c r="N8" s="260"/>
      <c r="O8" s="264" t="s">
        <v>21</v>
      </c>
      <c r="P8" s="325" t="s">
        <v>40</v>
      </c>
      <c r="Q8" s="325"/>
      <c r="R8" s="325"/>
      <c r="S8" s="325"/>
      <c r="T8" s="325"/>
      <c r="U8" s="325"/>
      <c r="V8" s="326"/>
    </row>
    <row r="9" spans="1:22" ht="12.75" customHeight="1">
      <c r="A9" s="265"/>
      <c r="B9" s="276"/>
      <c r="C9" s="277"/>
      <c r="D9" s="277"/>
      <c r="E9" s="277"/>
      <c r="F9" s="278"/>
      <c r="G9" s="276"/>
      <c r="H9" s="277"/>
      <c r="I9" s="277"/>
      <c r="J9" s="277"/>
      <c r="K9" s="277"/>
      <c r="L9" s="278"/>
      <c r="M9" s="293"/>
      <c r="N9" s="294"/>
      <c r="O9" s="265"/>
      <c r="P9" s="306" t="s">
        <v>3</v>
      </c>
      <c r="Q9" s="306"/>
      <c r="R9" s="307"/>
      <c r="S9" s="308" t="s">
        <v>2</v>
      </c>
      <c r="T9" s="311" t="s">
        <v>1</v>
      </c>
      <c r="U9" s="311" t="s">
        <v>11</v>
      </c>
      <c r="V9" s="313" t="s">
        <v>4</v>
      </c>
    </row>
    <row r="10" spans="1:22" ht="15" customHeight="1">
      <c r="A10" s="265"/>
      <c r="B10" s="269" t="s">
        <v>54</v>
      </c>
      <c r="C10" s="270"/>
      <c r="D10" s="284" t="s">
        <v>15</v>
      </c>
      <c r="E10" s="285"/>
      <c r="F10" s="267" t="s">
        <v>22</v>
      </c>
      <c r="G10" s="287" t="s">
        <v>16</v>
      </c>
      <c r="H10" s="285"/>
      <c r="I10" s="288" t="s">
        <v>28</v>
      </c>
      <c r="J10" s="285"/>
      <c r="K10" s="295" t="s">
        <v>18</v>
      </c>
      <c r="L10" s="297" t="s">
        <v>17</v>
      </c>
      <c r="M10" s="290" t="s">
        <v>19</v>
      </c>
      <c r="N10" s="261" t="s">
        <v>20</v>
      </c>
      <c r="O10" s="265"/>
      <c r="P10" s="315" t="s">
        <v>36</v>
      </c>
      <c r="Q10" s="316" t="s">
        <v>25</v>
      </c>
      <c r="R10" s="316" t="s">
        <v>29</v>
      </c>
      <c r="S10" s="309"/>
      <c r="T10" s="259"/>
      <c r="U10" s="259"/>
      <c r="V10" s="313"/>
    </row>
    <row r="11" spans="1:22" ht="15" customHeight="1">
      <c r="A11" s="265"/>
      <c r="B11" s="271"/>
      <c r="C11" s="272"/>
      <c r="D11" s="277"/>
      <c r="E11" s="286"/>
      <c r="F11" s="253"/>
      <c r="G11" s="276"/>
      <c r="H11" s="286"/>
      <c r="I11" s="289"/>
      <c r="J11" s="286"/>
      <c r="K11" s="255"/>
      <c r="L11" s="297"/>
      <c r="M11" s="251"/>
      <c r="N11" s="261"/>
      <c r="O11" s="265"/>
      <c r="P11" s="315"/>
      <c r="Q11" s="316"/>
      <c r="R11" s="316"/>
      <c r="S11" s="309"/>
      <c r="T11" s="259"/>
      <c r="U11" s="259"/>
      <c r="V11" s="313"/>
    </row>
    <row r="12" spans="1:22" ht="12" thickBot="1">
      <c r="A12" s="266"/>
      <c r="B12" s="113" t="s">
        <v>0</v>
      </c>
      <c r="C12" s="114" t="s">
        <v>10</v>
      </c>
      <c r="D12" s="115" t="s">
        <v>0</v>
      </c>
      <c r="E12" s="116" t="s">
        <v>10</v>
      </c>
      <c r="F12" s="268"/>
      <c r="G12" s="117" t="s">
        <v>0</v>
      </c>
      <c r="H12" s="118" t="s">
        <v>10</v>
      </c>
      <c r="I12" s="119" t="s">
        <v>0</v>
      </c>
      <c r="J12" s="118" t="s">
        <v>10</v>
      </c>
      <c r="K12" s="296"/>
      <c r="L12" s="298"/>
      <c r="M12" s="291"/>
      <c r="N12" s="303"/>
      <c r="O12" s="266"/>
      <c r="P12" s="315"/>
      <c r="Q12" s="316"/>
      <c r="R12" s="316"/>
      <c r="S12" s="310"/>
      <c r="T12" s="312"/>
      <c r="U12" s="312"/>
      <c r="V12" s="314"/>
    </row>
    <row r="13" spans="1:22" ht="12.75" customHeight="1">
      <c r="A13" s="273">
        <v>1</v>
      </c>
      <c r="B13" s="280">
        <v>2</v>
      </c>
      <c r="C13" s="282">
        <v>3</v>
      </c>
      <c r="D13" s="283">
        <v>4</v>
      </c>
      <c r="E13" s="258">
        <v>5</v>
      </c>
      <c r="F13" s="260" t="s">
        <v>23</v>
      </c>
      <c r="G13" s="262">
        <v>7</v>
      </c>
      <c r="H13" s="254">
        <v>8</v>
      </c>
      <c r="I13" s="254">
        <v>9</v>
      </c>
      <c r="J13" s="254">
        <v>10</v>
      </c>
      <c r="K13" s="254" t="s">
        <v>24</v>
      </c>
      <c r="L13" s="256" t="s">
        <v>44</v>
      </c>
      <c r="M13" s="250">
        <v>13</v>
      </c>
      <c r="N13" s="252">
        <v>14</v>
      </c>
      <c r="O13" s="273">
        <v>15</v>
      </c>
      <c r="P13" s="319">
        <v>16</v>
      </c>
      <c r="Q13" s="319">
        <v>17</v>
      </c>
      <c r="R13" s="321" t="s">
        <v>38</v>
      </c>
      <c r="S13" s="323">
        <v>19</v>
      </c>
      <c r="T13" s="258">
        <v>20</v>
      </c>
      <c r="U13" s="258">
        <v>21</v>
      </c>
      <c r="V13" s="252" t="s">
        <v>39</v>
      </c>
    </row>
    <row r="14" spans="1:22" ht="27.75" customHeight="1">
      <c r="A14" s="279"/>
      <c r="B14" s="281"/>
      <c r="C14" s="282"/>
      <c r="D14" s="283"/>
      <c r="E14" s="259"/>
      <c r="F14" s="261"/>
      <c r="G14" s="263"/>
      <c r="H14" s="255"/>
      <c r="I14" s="255"/>
      <c r="J14" s="255"/>
      <c r="K14" s="255"/>
      <c r="L14" s="257"/>
      <c r="M14" s="251"/>
      <c r="N14" s="253"/>
      <c r="O14" s="279"/>
      <c r="P14" s="320"/>
      <c r="Q14" s="320"/>
      <c r="R14" s="322"/>
      <c r="S14" s="324"/>
      <c r="T14" s="259"/>
      <c r="U14" s="259"/>
      <c r="V14" s="253"/>
    </row>
    <row r="15" spans="1:22" ht="11.25">
      <c r="A15" s="198" t="s">
        <v>12</v>
      </c>
      <c r="B15" s="199"/>
      <c r="C15" s="200"/>
      <c r="D15" s="201"/>
      <c r="E15" s="202"/>
      <c r="F15" s="202"/>
      <c r="G15" s="202"/>
      <c r="H15" s="202"/>
      <c r="I15" s="201"/>
      <c r="J15" s="202"/>
      <c r="K15" s="202"/>
      <c r="L15" s="203"/>
      <c r="M15" s="202"/>
      <c r="N15" s="202"/>
      <c r="O15" s="200" t="s">
        <v>12</v>
      </c>
      <c r="P15" s="202"/>
      <c r="Q15" s="202"/>
      <c r="R15" s="202"/>
      <c r="S15" s="81"/>
      <c r="T15" s="81"/>
      <c r="U15" s="81"/>
      <c r="V15" s="81"/>
    </row>
    <row r="16" spans="1:22" ht="11.25">
      <c r="A16" s="90"/>
      <c r="B16" s="204"/>
      <c r="C16" s="202"/>
      <c r="D16" s="201"/>
      <c r="E16" s="202"/>
      <c r="F16" s="202">
        <f>C16+E16</f>
        <v>0</v>
      </c>
      <c r="G16" s="202"/>
      <c r="H16" s="202"/>
      <c r="I16" s="201"/>
      <c r="J16" s="202"/>
      <c r="K16" s="202">
        <f aca="true" t="shared" si="0" ref="K16:K22">H16+J16</f>
        <v>0</v>
      </c>
      <c r="L16" s="203"/>
      <c r="M16" s="202"/>
      <c r="N16" s="202"/>
      <c r="O16" s="202"/>
      <c r="P16" s="202"/>
      <c r="Q16" s="202"/>
      <c r="R16" s="202">
        <f>P16+Q16</f>
        <v>0</v>
      </c>
      <c r="S16" s="81"/>
      <c r="T16" s="81"/>
      <c r="U16" s="81"/>
      <c r="V16" s="81"/>
    </row>
    <row r="17" spans="1:22" ht="11.25">
      <c r="A17" s="236"/>
      <c r="B17" s="204"/>
      <c r="C17" s="202"/>
      <c r="D17" s="205"/>
      <c r="E17" s="219"/>
      <c r="F17" s="202">
        <f aca="true" t="shared" si="1" ref="F17:F22">+C17+E17</f>
        <v>0</v>
      </c>
      <c r="G17" s="202"/>
      <c r="H17" s="202"/>
      <c r="I17" s="205">
        <f>+D17</f>
        <v>0</v>
      </c>
      <c r="J17" s="202">
        <f>+E17*1.035</f>
        <v>0</v>
      </c>
      <c r="K17" s="202">
        <f t="shared" si="0"/>
        <v>0</v>
      </c>
      <c r="L17" s="203"/>
      <c r="M17" s="202"/>
      <c r="N17" s="202"/>
      <c r="O17" s="236"/>
      <c r="P17" s="202"/>
      <c r="Q17" s="202"/>
      <c r="R17" s="202">
        <f>P17+Q17</f>
        <v>0</v>
      </c>
      <c r="S17" s="81">
        <f aca="true" t="shared" si="2" ref="S17:S22">+N17*0.12</f>
        <v>0</v>
      </c>
      <c r="T17" s="81">
        <f aca="true" t="shared" si="3" ref="T17:T22">+N17*8.5/100</f>
        <v>0</v>
      </c>
      <c r="U17" s="81"/>
      <c r="V17" s="81">
        <f>R17+S17+T17+U17</f>
        <v>0</v>
      </c>
    </row>
    <row r="18" spans="2:22" ht="11.25">
      <c r="B18" s="206"/>
      <c r="C18" s="202"/>
      <c r="D18" s="201"/>
      <c r="E18" s="219"/>
      <c r="F18" s="202">
        <f t="shared" si="1"/>
        <v>0</v>
      </c>
      <c r="G18" s="207"/>
      <c r="H18" s="202"/>
      <c r="I18" s="205">
        <f>+D18</f>
        <v>0</v>
      </c>
      <c r="J18" s="202">
        <f>+E18*1.035</f>
        <v>0</v>
      </c>
      <c r="K18" s="202">
        <f t="shared" si="0"/>
        <v>0</v>
      </c>
      <c r="L18" s="203"/>
      <c r="M18" s="202"/>
      <c r="N18" s="202"/>
      <c r="O18" s="236"/>
      <c r="P18" s="202"/>
      <c r="Q18" s="202"/>
      <c r="R18" s="202">
        <f>P18+Q18</f>
        <v>0</v>
      </c>
      <c r="S18" s="81">
        <f t="shared" si="2"/>
        <v>0</v>
      </c>
      <c r="T18" s="81">
        <f t="shared" si="3"/>
        <v>0</v>
      </c>
      <c r="U18" s="81"/>
      <c r="V18" s="81">
        <f>R18+S18+T18+U18</f>
        <v>0</v>
      </c>
    </row>
    <row r="19" spans="1:22" ht="11.25">
      <c r="A19" s="236"/>
      <c r="B19" s="204"/>
      <c r="C19" s="217"/>
      <c r="D19" s="205"/>
      <c r="E19" s="219"/>
      <c r="F19" s="202">
        <f t="shared" si="1"/>
        <v>0</v>
      </c>
      <c r="G19" s="202">
        <f>+B19</f>
        <v>0</v>
      </c>
      <c r="H19" s="202">
        <f>+C19*1.035</f>
        <v>0</v>
      </c>
      <c r="I19" s="205">
        <f>+D19</f>
        <v>0</v>
      </c>
      <c r="J19" s="202">
        <f>+E19*1.035</f>
        <v>0</v>
      </c>
      <c r="K19" s="202">
        <f t="shared" si="0"/>
        <v>0</v>
      </c>
      <c r="L19" s="203"/>
      <c r="M19" s="202"/>
      <c r="N19" s="202"/>
      <c r="O19" s="236"/>
      <c r="P19" s="202"/>
      <c r="Q19" s="202"/>
      <c r="R19" s="202">
        <f>P19+Q19</f>
        <v>0</v>
      </c>
      <c r="S19" s="81">
        <f t="shared" si="2"/>
        <v>0</v>
      </c>
      <c r="T19" s="81">
        <f t="shared" si="3"/>
        <v>0</v>
      </c>
      <c r="U19" s="81"/>
      <c r="V19" s="81">
        <f>R19+S19+T19+U19</f>
        <v>0</v>
      </c>
    </row>
    <row r="20" spans="1:22" ht="11.25">
      <c r="A20" s="236"/>
      <c r="B20" s="204"/>
      <c r="C20" s="202"/>
      <c r="D20" s="201"/>
      <c r="E20" s="219"/>
      <c r="F20" s="202">
        <f t="shared" si="1"/>
        <v>0</v>
      </c>
      <c r="G20" s="202"/>
      <c r="H20" s="202"/>
      <c r="I20" s="205">
        <f>+D20</f>
        <v>0</v>
      </c>
      <c r="J20" s="202">
        <f>+E20*1.035</f>
        <v>0</v>
      </c>
      <c r="K20" s="202">
        <f t="shared" si="0"/>
        <v>0</v>
      </c>
      <c r="L20" s="203"/>
      <c r="M20" s="202"/>
      <c r="N20" s="202"/>
      <c r="O20" s="90"/>
      <c r="P20" s="202"/>
      <c r="Q20" s="202"/>
      <c r="R20" s="202">
        <f>P20+Q20</f>
        <v>0</v>
      </c>
      <c r="S20" s="81">
        <v>0</v>
      </c>
      <c r="T20" s="81">
        <f t="shared" si="3"/>
        <v>0</v>
      </c>
      <c r="U20" s="81"/>
      <c r="V20" s="81">
        <f>R20+S20+T20+U20</f>
        <v>0</v>
      </c>
    </row>
    <row r="21" spans="1:22" ht="11.25">
      <c r="A21" s="90"/>
      <c r="B21" s="204"/>
      <c r="C21" s="202"/>
      <c r="D21" s="201"/>
      <c r="E21" s="202"/>
      <c r="F21" s="202">
        <f t="shared" si="1"/>
        <v>0</v>
      </c>
      <c r="G21" s="202"/>
      <c r="H21" s="202"/>
      <c r="I21" s="205"/>
      <c r="J21" s="202">
        <f>E21*6%+E21</f>
        <v>0</v>
      </c>
      <c r="K21" s="202">
        <f t="shared" si="0"/>
        <v>0</v>
      </c>
      <c r="L21" s="203"/>
      <c r="M21" s="202"/>
      <c r="N21" s="202">
        <v>0</v>
      </c>
      <c r="O21" s="202"/>
      <c r="P21" s="202"/>
      <c r="Q21" s="202"/>
      <c r="R21" s="202"/>
      <c r="S21" s="81">
        <f t="shared" si="2"/>
        <v>0</v>
      </c>
      <c r="T21" s="81">
        <f t="shared" si="3"/>
        <v>0</v>
      </c>
      <c r="U21" s="81"/>
      <c r="V21" s="81">
        <f>R21+S21+T21+U21</f>
        <v>0</v>
      </c>
    </row>
    <row r="22" spans="1:22" ht="11.25">
      <c r="A22" s="90"/>
      <c r="B22" s="204"/>
      <c r="C22" s="202"/>
      <c r="D22" s="201"/>
      <c r="E22" s="202"/>
      <c r="F22" s="202">
        <f t="shared" si="1"/>
        <v>0</v>
      </c>
      <c r="G22" s="202"/>
      <c r="H22" s="202"/>
      <c r="I22" s="201"/>
      <c r="J22" s="202">
        <f>E22*6%+E22</f>
        <v>0</v>
      </c>
      <c r="K22" s="202">
        <f t="shared" si="0"/>
        <v>0</v>
      </c>
      <c r="L22" s="203"/>
      <c r="M22" s="202"/>
      <c r="N22" s="202">
        <v>0</v>
      </c>
      <c r="O22" s="202"/>
      <c r="P22" s="202"/>
      <c r="Q22" s="202"/>
      <c r="R22" s="202"/>
      <c r="S22" s="81">
        <f t="shared" si="2"/>
        <v>0</v>
      </c>
      <c r="T22" s="81">
        <f t="shared" si="3"/>
        <v>0</v>
      </c>
      <c r="U22" s="81"/>
      <c r="V22" s="81"/>
    </row>
    <row r="23" spans="1:22" s="84" customFormat="1" ht="11.25">
      <c r="A23" s="198" t="s">
        <v>14</v>
      </c>
      <c r="B23" s="208">
        <f>SUM(B16:B22)</f>
        <v>0</v>
      </c>
      <c r="C23" s="200">
        <f>SUM(C16:C22)</f>
        <v>0</v>
      </c>
      <c r="D23" s="209">
        <f>SUM(D16:D22)</f>
        <v>0</v>
      </c>
      <c r="E23" s="200">
        <f>SUM(E16:E22)</f>
        <v>0</v>
      </c>
      <c r="F23" s="200">
        <f aca="true" t="shared" si="4" ref="F23:K23">SUM(F16:F22)</f>
        <v>0</v>
      </c>
      <c r="G23" s="200">
        <f t="shared" si="4"/>
        <v>0</v>
      </c>
      <c r="H23" s="200">
        <f t="shared" si="4"/>
        <v>0</v>
      </c>
      <c r="I23" s="200">
        <f t="shared" si="4"/>
        <v>0</v>
      </c>
      <c r="J23" s="200">
        <f t="shared" si="4"/>
        <v>0</v>
      </c>
      <c r="K23" s="200">
        <f t="shared" si="4"/>
        <v>0</v>
      </c>
      <c r="L23" s="203"/>
      <c r="M23" s="200">
        <f>SUM(M16:M22)</f>
        <v>0</v>
      </c>
      <c r="N23" s="200">
        <f>SUM(N17:N22)</f>
        <v>0</v>
      </c>
      <c r="O23" s="200" t="s">
        <v>14</v>
      </c>
      <c r="P23" s="200">
        <f aca="true" t="shared" si="5" ref="P23:V23">SUM(P16:P22)</f>
        <v>0</v>
      </c>
      <c r="Q23" s="200">
        <f t="shared" si="5"/>
        <v>0</v>
      </c>
      <c r="R23" s="200">
        <f t="shared" si="5"/>
        <v>0</v>
      </c>
      <c r="S23" s="200">
        <f t="shared" si="5"/>
        <v>0</v>
      </c>
      <c r="T23" s="200">
        <f t="shared" si="5"/>
        <v>0</v>
      </c>
      <c r="U23" s="200">
        <f t="shared" si="5"/>
        <v>0</v>
      </c>
      <c r="V23" s="200">
        <f t="shared" si="5"/>
        <v>0</v>
      </c>
    </row>
    <row r="24" spans="1:22" ht="11.25">
      <c r="A24" s="198" t="s">
        <v>13</v>
      </c>
      <c r="B24" s="199"/>
      <c r="C24" s="200"/>
      <c r="D24" s="201"/>
      <c r="E24" s="202"/>
      <c r="F24" s="202"/>
      <c r="G24" s="202"/>
      <c r="H24" s="202"/>
      <c r="I24" s="201"/>
      <c r="J24" s="202"/>
      <c r="K24" s="202"/>
      <c r="L24" s="203"/>
      <c r="M24" s="202"/>
      <c r="N24" s="202"/>
      <c r="O24" s="211" t="s">
        <v>13</v>
      </c>
      <c r="P24" s="202"/>
      <c r="Q24" s="202"/>
      <c r="R24" s="202">
        <f aca="true" t="shared" si="6" ref="R24:R29">P24+Q24</f>
        <v>0</v>
      </c>
      <c r="S24" s="81"/>
      <c r="T24" s="81"/>
      <c r="U24" s="81"/>
      <c r="V24" s="81"/>
    </row>
    <row r="25" spans="1:22" ht="11.25">
      <c r="A25" s="236"/>
      <c r="B25" s="204"/>
      <c r="C25" s="202"/>
      <c r="D25" s="201"/>
      <c r="E25" s="219"/>
      <c r="F25" s="202">
        <f aca="true" t="shared" si="7" ref="F25:F30">C25+E25</f>
        <v>0</v>
      </c>
      <c r="G25" s="202"/>
      <c r="H25" s="202"/>
      <c r="I25" s="201">
        <f>+D25</f>
        <v>0</v>
      </c>
      <c r="J25" s="202">
        <f>+E25*1.035</f>
        <v>0</v>
      </c>
      <c r="K25" s="202">
        <f aca="true" t="shared" si="8" ref="K25:K30">H25+J25</f>
        <v>0</v>
      </c>
      <c r="L25" s="203"/>
      <c r="M25" s="202"/>
      <c r="N25" s="202"/>
      <c r="O25" s="236"/>
      <c r="P25" s="202"/>
      <c r="Q25" s="202"/>
      <c r="R25" s="202">
        <f t="shared" si="6"/>
        <v>0</v>
      </c>
      <c r="S25" s="81">
        <f aca="true" t="shared" si="9" ref="S25:S30">+N25*0.12</f>
        <v>0</v>
      </c>
      <c r="T25" s="81">
        <f aca="true" t="shared" si="10" ref="T25:T30">+N25*8.5/100</f>
        <v>0</v>
      </c>
      <c r="U25" s="81"/>
      <c r="V25" s="81"/>
    </row>
    <row r="26" spans="1:22" ht="11.25">
      <c r="A26" s="236"/>
      <c r="B26" s="204"/>
      <c r="C26" s="202"/>
      <c r="D26" s="201"/>
      <c r="E26" s="219"/>
      <c r="F26" s="202">
        <f t="shared" si="7"/>
        <v>0</v>
      </c>
      <c r="G26" s="202"/>
      <c r="H26" s="202"/>
      <c r="I26" s="201">
        <f>+D26</f>
        <v>0</v>
      </c>
      <c r="J26" s="202">
        <f>+E26*1.035</f>
        <v>0</v>
      </c>
      <c r="K26" s="202">
        <f t="shared" si="8"/>
        <v>0</v>
      </c>
      <c r="L26" s="203"/>
      <c r="M26" s="202"/>
      <c r="N26" s="202"/>
      <c r="O26" s="236"/>
      <c r="P26" s="202"/>
      <c r="Q26" s="202"/>
      <c r="R26" s="202">
        <f t="shared" si="6"/>
        <v>0</v>
      </c>
      <c r="S26" s="81">
        <f t="shared" si="9"/>
        <v>0</v>
      </c>
      <c r="T26" s="81">
        <f t="shared" si="10"/>
        <v>0</v>
      </c>
      <c r="U26" s="81"/>
      <c r="V26" s="81">
        <f>R26+S26+T26+U26</f>
        <v>0</v>
      </c>
    </row>
    <row r="27" spans="1:22" ht="11.25">
      <c r="A27" s="236"/>
      <c r="B27" s="204"/>
      <c r="C27" s="202"/>
      <c r="D27" s="201"/>
      <c r="E27" s="219"/>
      <c r="F27" s="202">
        <f t="shared" si="7"/>
        <v>0</v>
      </c>
      <c r="G27" s="202"/>
      <c r="H27" s="202"/>
      <c r="I27" s="201">
        <f>+D27</f>
        <v>0</v>
      </c>
      <c r="J27" s="202">
        <f>+E27*1.035</f>
        <v>0</v>
      </c>
      <c r="K27" s="202">
        <f t="shared" si="8"/>
        <v>0</v>
      </c>
      <c r="L27" s="203"/>
      <c r="M27" s="202"/>
      <c r="N27" s="202"/>
      <c r="O27" s="236"/>
      <c r="P27" s="202"/>
      <c r="Q27" s="202"/>
      <c r="R27" s="202">
        <f t="shared" si="6"/>
        <v>0</v>
      </c>
      <c r="S27" s="81">
        <f t="shared" si="9"/>
        <v>0</v>
      </c>
      <c r="T27" s="81">
        <f t="shared" si="10"/>
        <v>0</v>
      </c>
      <c r="U27" s="81"/>
      <c r="V27" s="81">
        <f>R27+S27+T27+U27</f>
        <v>0</v>
      </c>
    </row>
    <row r="28" spans="1:22" ht="11.25">
      <c r="A28" s="236"/>
      <c r="B28" s="204"/>
      <c r="C28" s="217"/>
      <c r="D28" s="201"/>
      <c r="E28" s="219"/>
      <c r="F28" s="202">
        <f t="shared" si="7"/>
        <v>0</v>
      </c>
      <c r="G28" s="202">
        <f>+B28</f>
        <v>0</v>
      </c>
      <c r="H28" s="202">
        <f>+C28*1.035</f>
        <v>0</v>
      </c>
      <c r="I28" s="201">
        <f>+D28</f>
        <v>0</v>
      </c>
      <c r="J28" s="202">
        <f>+E28*1.035</f>
        <v>0</v>
      </c>
      <c r="K28" s="202">
        <f t="shared" si="8"/>
        <v>0</v>
      </c>
      <c r="L28" s="203"/>
      <c r="M28" s="202"/>
      <c r="N28" s="202"/>
      <c r="O28" s="236"/>
      <c r="P28" s="202"/>
      <c r="Q28" s="202"/>
      <c r="R28" s="202">
        <f t="shared" si="6"/>
        <v>0</v>
      </c>
      <c r="S28" s="81">
        <f t="shared" si="9"/>
        <v>0</v>
      </c>
      <c r="T28" s="81">
        <f t="shared" si="10"/>
        <v>0</v>
      </c>
      <c r="U28" s="81"/>
      <c r="V28" s="81">
        <f>R28+S28+T28+U28</f>
        <v>0</v>
      </c>
    </row>
    <row r="29" spans="1:22" ht="11.25">
      <c r="A29" s="236"/>
      <c r="B29" s="91"/>
      <c r="C29" s="202"/>
      <c r="D29" s="201"/>
      <c r="E29" s="219"/>
      <c r="F29" s="202">
        <f t="shared" si="7"/>
        <v>0</v>
      </c>
      <c r="G29" s="202"/>
      <c r="H29" s="202"/>
      <c r="I29" s="201">
        <f>+D29</f>
        <v>0</v>
      </c>
      <c r="J29" s="202">
        <f>+E29*1.035</f>
        <v>0</v>
      </c>
      <c r="K29" s="202">
        <f t="shared" si="8"/>
        <v>0</v>
      </c>
      <c r="L29" s="203"/>
      <c r="M29" s="202"/>
      <c r="N29" s="202"/>
      <c r="O29" s="236"/>
      <c r="P29" s="202"/>
      <c r="Q29" s="202"/>
      <c r="R29" s="202">
        <f t="shared" si="6"/>
        <v>0</v>
      </c>
      <c r="S29" s="81">
        <f t="shared" si="9"/>
        <v>0</v>
      </c>
      <c r="T29" s="81">
        <f t="shared" si="10"/>
        <v>0</v>
      </c>
      <c r="U29" s="81"/>
      <c r="V29" s="81">
        <f>R29+S29+T29+U29</f>
        <v>0</v>
      </c>
    </row>
    <row r="30" spans="1:22" ht="11.25">
      <c r="A30" s="90"/>
      <c r="B30" s="204"/>
      <c r="C30" s="202"/>
      <c r="D30" s="201"/>
      <c r="E30" s="202"/>
      <c r="F30" s="202">
        <f t="shared" si="7"/>
        <v>0</v>
      </c>
      <c r="G30" s="202"/>
      <c r="H30" s="202"/>
      <c r="I30" s="201"/>
      <c r="J30" s="202">
        <f>E30*6%+E30</f>
        <v>0</v>
      </c>
      <c r="K30" s="202">
        <f t="shared" si="8"/>
        <v>0</v>
      </c>
      <c r="L30" s="203"/>
      <c r="M30" s="202"/>
      <c r="N30" s="202"/>
      <c r="O30" s="202"/>
      <c r="P30" s="202"/>
      <c r="Q30" s="202"/>
      <c r="R30" s="202">
        <f>P30+Q30+0.4</f>
        <v>0.4</v>
      </c>
      <c r="S30" s="81">
        <f t="shared" si="9"/>
        <v>0</v>
      </c>
      <c r="T30" s="81">
        <f t="shared" si="10"/>
        <v>0</v>
      </c>
      <c r="U30" s="81"/>
      <c r="V30" s="81"/>
    </row>
    <row r="31" spans="1:22" s="84" customFormat="1" ht="11.25">
      <c r="A31" s="212" t="s">
        <v>14</v>
      </c>
      <c r="B31" s="209">
        <f aca="true" t="shared" si="11" ref="B31:K31">SUM(B25:B30)</f>
        <v>0</v>
      </c>
      <c r="C31" s="209">
        <f t="shared" si="11"/>
        <v>0</v>
      </c>
      <c r="D31" s="209">
        <f t="shared" si="11"/>
        <v>0</v>
      </c>
      <c r="E31" s="209">
        <f t="shared" si="11"/>
        <v>0</v>
      </c>
      <c r="F31" s="210">
        <f t="shared" si="11"/>
        <v>0</v>
      </c>
      <c r="G31" s="212">
        <f t="shared" si="11"/>
        <v>0</v>
      </c>
      <c r="H31" s="200">
        <f t="shared" si="11"/>
        <v>0</v>
      </c>
      <c r="I31" s="200">
        <f t="shared" si="11"/>
        <v>0</v>
      </c>
      <c r="J31" s="200">
        <f t="shared" si="11"/>
        <v>0</v>
      </c>
      <c r="K31" s="200">
        <f t="shared" si="11"/>
        <v>0</v>
      </c>
      <c r="L31" s="201"/>
      <c r="M31" s="200">
        <f>SUM(M25:M30)</f>
        <v>0</v>
      </c>
      <c r="N31" s="200">
        <f>SUM(N25:N30)</f>
        <v>0</v>
      </c>
      <c r="O31" s="212" t="s">
        <v>14</v>
      </c>
      <c r="P31" s="200">
        <f>SUM(P25:P30)</f>
        <v>0</v>
      </c>
      <c r="Q31" s="200">
        <f aca="true" t="shared" si="12" ref="Q31:V31">SUM(Q25:Q30)</f>
        <v>0</v>
      </c>
      <c r="R31" s="200">
        <f t="shared" si="12"/>
        <v>0.4</v>
      </c>
      <c r="S31" s="210"/>
      <c r="T31" s="210">
        <f t="shared" si="12"/>
        <v>0</v>
      </c>
      <c r="U31" s="210">
        <f t="shared" si="12"/>
        <v>0</v>
      </c>
      <c r="V31" s="210">
        <f t="shared" si="12"/>
        <v>0</v>
      </c>
    </row>
    <row r="32" spans="1:22" ht="11.25">
      <c r="A32" s="212" t="s">
        <v>5</v>
      </c>
      <c r="B32" s="208">
        <f aca="true" t="shared" si="13" ref="B32:K32">B23+B31</f>
        <v>0</v>
      </c>
      <c r="C32" s="208">
        <f t="shared" si="13"/>
        <v>0</v>
      </c>
      <c r="D32" s="208">
        <f t="shared" si="13"/>
        <v>0</v>
      </c>
      <c r="E32" s="208">
        <f t="shared" si="13"/>
        <v>0</v>
      </c>
      <c r="F32" s="208">
        <f t="shared" si="13"/>
        <v>0</v>
      </c>
      <c r="G32" s="213">
        <f t="shared" si="13"/>
        <v>0</v>
      </c>
      <c r="H32" s="214">
        <f t="shared" si="13"/>
        <v>0</v>
      </c>
      <c r="I32" s="214">
        <f t="shared" si="13"/>
        <v>0</v>
      </c>
      <c r="J32" s="214">
        <f t="shared" si="13"/>
        <v>0</v>
      </c>
      <c r="K32" s="214">
        <f t="shared" si="13"/>
        <v>0</v>
      </c>
      <c r="L32" s="239"/>
      <c r="M32" s="214">
        <f>M23+M31</f>
        <v>0</v>
      </c>
      <c r="N32" s="214">
        <f>+N23+N31</f>
        <v>0</v>
      </c>
      <c r="O32" s="212" t="s">
        <v>5</v>
      </c>
      <c r="P32" s="214">
        <f>P23+P31</f>
        <v>0</v>
      </c>
      <c r="Q32" s="214">
        <f>Q23+Q31</f>
        <v>0</v>
      </c>
      <c r="R32" s="214">
        <f>R23+R31</f>
        <v>0.4</v>
      </c>
      <c r="S32" s="213"/>
      <c r="T32" s="213"/>
      <c r="U32" s="213"/>
      <c r="V32" s="213"/>
    </row>
    <row r="33" spans="1:22" ht="11.25">
      <c r="A33" s="102"/>
      <c r="B33" s="103"/>
      <c r="C33" s="104"/>
      <c r="D33" s="103"/>
      <c r="E33" s="249"/>
      <c r="F33" s="249"/>
      <c r="G33" s="249"/>
      <c r="H33" s="249"/>
      <c r="I33" s="249"/>
      <c r="J33" s="249"/>
      <c r="K33" s="104"/>
      <c r="L33" s="103"/>
      <c r="M33" s="110"/>
      <c r="N33" s="121"/>
      <c r="O33" s="102"/>
      <c r="P33" s="241"/>
      <c r="Q33" s="241"/>
      <c r="R33" s="241"/>
      <c r="S33" s="93"/>
      <c r="T33" s="215"/>
      <c r="U33" s="93"/>
      <c r="V33" s="120"/>
    </row>
    <row r="34" spans="1:22" ht="11.25">
      <c r="A34" s="102"/>
      <c r="B34" s="103"/>
      <c r="C34" s="104"/>
      <c r="D34" s="221"/>
      <c r="E34" s="110"/>
      <c r="F34" s="225"/>
      <c r="G34" s="104"/>
      <c r="H34" s="104"/>
      <c r="I34" s="103"/>
      <c r="J34" s="104"/>
      <c r="K34" s="237"/>
      <c r="L34" s="103"/>
      <c r="M34" s="110"/>
      <c r="N34" s="121"/>
      <c r="O34" s="102"/>
      <c r="P34" s="241"/>
      <c r="Q34" s="241"/>
      <c r="R34" s="241"/>
      <c r="S34" s="93"/>
      <c r="T34" s="215"/>
      <c r="U34" s="93"/>
      <c r="V34" s="120"/>
    </row>
    <row r="35" spans="1:22" ht="11.25">
      <c r="A35" s="102"/>
      <c r="B35" s="103"/>
      <c r="C35" s="104"/>
      <c r="D35" s="103"/>
      <c r="E35" s="110"/>
      <c r="F35" s="110"/>
      <c r="G35" s="104"/>
      <c r="H35" s="104"/>
      <c r="I35" s="103"/>
      <c r="J35" s="104"/>
      <c r="K35" s="104"/>
      <c r="L35" s="103"/>
      <c r="M35" s="110"/>
      <c r="N35" s="121"/>
      <c r="O35" s="102"/>
      <c r="P35" s="241"/>
      <c r="Q35" s="241"/>
      <c r="R35" s="242"/>
      <c r="S35" s="124"/>
      <c r="T35" s="124"/>
      <c r="U35" s="124"/>
      <c r="V35" s="120"/>
    </row>
    <row r="36" spans="1:22" ht="12.75">
      <c r="A36" s="131"/>
      <c r="B36" s="179"/>
      <c r="C36" s="180"/>
      <c r="D36" s="181"/>
      <c r="E36" s="180"/>
      <c r="F36" s="182"/>
      <c r="G36" s="104"/>
      <c r="H36" s="104"/>
      <c r="I36" s="103"/>
      <c r="J36" s="104"/>
      <c r="K36" s="104"/>
      <c r="L36" s="103"/>
      <c r="M36" s="110"/>
      <c r="N36" s="121"/>
      <c r="O36" s="107"/>
      <c r="P36" s="247"/>
      <c r="Q36" s="243"/>
      <c r="R36" s="243"/>
      <c r="S36" s="180"/>
      <c r="T36" s="182"/>
      <c r="U36" s="108"/>
      <c r="V36" s="111"/>
    </row>
    <row r="37" spans="1:22" ht="13.5" thickBot="1">
      <c r="A37" s="125"/>
      <c r="B37" s="183" t="s">
        <v>130</v>
      </c>
      <c r="C37" s="184"/>
      <c r="D37" s="185"/>
      <c r="E37" s="184"/>
      <c r="F37" s="186" t="s">
        <v>141</v>
      </c>
      <c r="G37" s="127"/>
      <c r="H37" s="127"/>
      <c r="I37" s="126"/>
      <c r="J37" s="127"/>
      <c r="K37" s="127"/>
      <c r="L37" s="128"/>
      <c r="M37" s="122"/>
      <c r="N37" s="123"/>
      <c r="O37" s="125"/>
      <c r="P37" s="248" t="s">
        <v>130</v>
      </c>
      <c r="Q37" s="244"/>
      <c r="R37" s="244"/>
      <c r="S37" s="184"/>
      <c r="T37" s="186" t="s">
        <v>141</v>
      </c>
      <c r="U37" s="122"/>
      <c r="V37" s="123"/>
    </row>
    <row r="38" spans="2:6" ht="12.75">
      <c r="B38" s="187"/>
      <c r="C38" s="188"/>
      <c r="D38" s="187"/>
      <c r="E38" s="189"/>
      <c r="F38" s="189"/>
    </row>
    <row r="42" ht="11.25">
      <c r="K42" s="238"/>
    </row>
  </sheetData>
  <sheetProtection/>
  <mergeCells count="54">
    <mergeCell ref="B3:N3"/>
    <mergeCell ref="U13:U14"/>
    <mergeCell ref="V13:V14"/>
    <mergeCell ref="O13:O14"/>
    <mergeCell ref="P13:P14"/>
    <mergeCell ref="Q13:Q14"/>
    <mergeCell ref="R13:R14"/>
    <mergeCell ref="S13:S14"/>
    <mergeCell ref="T13:T14"/>
    <mergeCell ref="P8:V8"/>
    <mergeCell ref="P9:R9"/>
    <mergeCell ref="S9:S12"/>
    <mergeCell ref="T9:T12"/>
    <mergeCell ref="U9:U12"/>
    <mergeCell ref="V9:V12"/>
    <mergeCell ref="P10:P12"/>
    <mergeCell ref="Q10:Q12"/>
    <mergeCell ref="R10:R12"/>
    <mergeCell ref="Q1:V1"/>
    <mergeCell ref="Q2:V2"/>
    <mergeCell ref="Q3:V3"/>
    <mergeCell ref="Q5:V5"/>
    <mergeCell ref="H13:H14"/>
    <mergeCell ref="N10:N12"/>
    <mergeCell ref="E2:K2"/>
    <mergeCell ref="E1:K1"/>
    <mergeCell ref="U7:V7"/>
    <mergeCell ref="O8:O12"/>
    <mergeCell ref="I10:J11"/>
    <mergeCell ref="M10:M12"/>
    <mergeCell ref="M8:N9"/>
    <mergeCell ref="B8:F9"/>
    <mergeCell ref="K10:K12"/>
    <mergeCell ref="L10:L12"/>
    <mergeCell ref="A8:A12"/>
    <mergeCell ref="F10:F12"/>
    <mergeCell ref="B10:C11"/>
    <mergeCell ref="G8:L9"/>
    <mergeCell ref="A13:A14"/>
    <mergeCell ref="B13:B14"/>
    <mergeCell ref="C13:C14"/>
    <mergeCell ref="D13:D14"/>
    <mergeCell ref="D10:E11"/>
    <mergeCell ref="G10:H11"/>
    <mergeCell ref="E33:J33"/>
    <mergeCell ref="M13:M14"/>
    <mergeCell ref="N13:N14"/>
    <mergeCell ref="I13:I14"/>
    <mergeCell ref="J13:J14"/>
    <mergeCell ref="K13:K14"/>
    <mergeCell ref="L13:L14"/>
    <mergeCell ref="E13:E14"/>
    <mergeCell ref="F13:F14"/>
    <mergeCell ref="G13:G14"/>
  </mergeCells>
  <printOptions/>
  <pageMargins left="0.72" right="0.26" top="1" bottom="0.8267716535433072" header="0" footer="0"/>
  <pageSetup horizontalDpi="300" verticalDpi="300" orientation="landscape" paperSize="5" scale="80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53"/>
  <sheetViews>
    <sheetView zoomScaleSheetLayoutView="100" zoomScalePageLayoutView="0" workbookViewId="0" topLeftCell="A1">
      <selection activeCell="H17" sqref="H17"/>
    </sheetView>
  </sheetViews>
  <sheetFormatPr defaultColWidth="11.421875" defaultRowHeight="19.5" customHeight="1"/>
  <cols>
    <col min="1" max="1" width="28.140625" style="231" customWidth="1"/>
    <col min="2" max="2" width="10.140625" style="222" customWidth="1"/>
    <col min="3" max="3" width="8.8515625" style="222" bestFit="1" customWidth="1"/>
    <col min="4" max="4" width="8.7109375" style="222" customWidth="1"/>
    <col min="5" max="5" width="9.57421875" style="222" bestFit="1" customWidth="1"/>
    <col min="6" max="6" width="9.00390625" style="222" bestFit="1" customWidth="1"/>
    <col min="7" max="7" width="10.421875" style="222" customWidth="1"/>
    <col min="8" max="8" width="11.140625" style="222" bestFit="1" customWidth="1"/>
    <col min="9" max="9" width="13.28125" style="222" customWidth="1"/>
    <col min="10" max="10" width="10.7109375" style="222" customWidth="1"/>
    <col min="11" max="11" width="12.28125" style="222" customWidth="1"/>
    <col min="12" max="13" width="10.140625" style="222" bestFit="1" customWidth="1"/>
    <col min="14" max="14" width="9.8515625" style="222" bestFit="1" customWidth="1"/>
    <col min="15" max="15" width="10.28125" style="222" customWidth="1"/>
    <col min="16" max="16" width="9.140625" style="222" customWidth="1"/>
    <col min="17" max="17" width="8.7109375" style="222" hidden="1" customWidth="1"/>
    <col min="18" max="19" width="9.57421875" style="222" hidden="1" customWidth="1"/>
    <col min="20" max="22" width="11.421875" style="222" hidden="1" customWidth="1"/>
    <col min="23" max="23" width="9.57421875" style="222" hidden="1" customWidth="1"/>
    <col min="24" max="24" width="9.140625" style="222" hidden="1" customWidth="1"/>
    <col min="25" max="25" width="12.28125" style="222" hidden="1" customWidth="1"/>
    <col min="26" max="26" width="14.7109375" style="222" hidden="1" customWidth="1"/>
    <col min="27" max="30" width="11.421875" style="222" hidden="1" customWidth="1"/>
    <col min="31" max="31" width="15.00390625" style="222" hidden="1" customWidth="1"/>
    <col min="32" max="32" width="4.421875" style="222" customWidth="1"/>
    <col min="33" max="33" width="10.8515625" style="222" bestFit="1" customWidth="1"/>
    <col min="34" max="34" width="12.140625" style="222" customWidth="1"/>
    <col min="35" max="36" width="11.28125" style="222" bestFit="1" customWidth="1"/>
    <col min="37" max="37" width="11.28125" style="222" hidden="1" customWidth="1"/>
    <col min="38" max="39" width="10.28125" style="222" hidden="1" customWidth="1"/>
    <col min="40" max="40" width="10.8515625" style="222" bestFit="1" customWidth="1"/>
    <col min="41" max="41" width="13.28125" style="222" hidden="1" customWidth="1"/>
    <col min="42" max="45" width="13.28125" style="222" customWidth="1"/>
    <col min="46" max="16384" width="11.421875" style="222" customWidth="1"/>
  </cols>
  <sheetData>
    <row r="1" spans="1:42" ht="12.75" customHeight="1">
      <c r="A1" s="334" t="s">
        <v>57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5"/>
      <c r="AP1" s="5"/>
    </row>
    <row r="2" spans="1:42" ht="12.75" customHeight="1">
      <c r="A2" s="334" t="s">
        <v>152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334"/>
      <c r="AB2" s="334"/>
      <c r="AC2" s="334"/>
      <c r="AD2" s="334"/>
      <c r="AE2" s="334"/>
      <c r="AF2" s="334"/>
      <c r="AG2" s="334"/>
      <c r="AH2" s="334"/>
      <c r="AI2" s="334"/>
      <c r="AJ2" s="334"/>
      <c r="AK2" s="334"/>
      <c r="AL2" s="334"/>
      <c r="AM2" s="334"/>
      <c r="AN2" s="334"/>
      <c r="AO2" s="5"/>
      <c r="AP2" s="5"/>
    </row>
    <row r="3" spans="1:42" ht="12.75" customHeight="1">
      <c r="A3" s="335" t="s">
        <v>160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  <c r="Y3" s="335"/>
      <c r="Z3" s="335"/>
      <c r="AA3" s="335"/>
      <c r="AB3" s="335"/>
      <c r="AC3" s="335"/>
      <c r="AD3" s="335"/>
      <c r="AE3" s="335"/>
      <c r="AF3" s="335"/>
      <c r="AG3" s="335"/>
      <c r="AH3" s="335"/>
      <c r="AI3" s="335"/>
      <c r="AJ3" s="335"/>
      <c r="AK3" s="335"/>
      <c r="AL3" s="335"/>
      <c r="AM3" s="335"/>
      <c r="AN3" s="335"/>
      <c r="AO3" s="5"/>
      <c r="AP3" s="5"/>
    </row>
    <row r="4" spans="1:42" ht="13.5" customHeight="1" thickBot="1">
      <c r="A4" s="336" t="s">
        <v>148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168"/>
      <c r="AP4" s="5"/>
    </row>
    <row r="5" spans="1:36" ht="19.5" customHeight="1">
      <c r="A5" s="133"/>
      <c r="B5" s="134"/>
      <c r="C5" s="134"/>
      <c r="D5" s="134"/>
      <c r="E5" s="134"/>
      <c r="F5" s="134"/>
      <c r="G5" s="72"/>
      <c r="H5" s="72"/>
      <c r="I5" s="72"/>
      <c r="J5" s="95"/>
      <c r="K5" s="72"/>
      <c r="L5" s="95"/>
      <c r="M5" s="95"/>
      <c r="N5" s="72"/>
      <c r="O5" s="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3" t="s">
        <v>58</v>
      </c>
      <c r="AI5" s="74"/>
      <c r="AJ5" s="75"/>
    </row>
    <row r="6" spans="1:36" ht="14.25" customHeight="1">
      <c r="A6" s="89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6" t="s">
        <v>59</v>
      </c>
      <c r="AI6" s="6"/>
      <c r="AJ6" s="77"/>
    </row>
    <row r="7" spans="1:36" ht="15.75" customHeight="1">
      <c r="A7" s="87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 t="s">
        <v>60</v>
      </c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6" t="s">
        <v>61</v>
      </c>
      <c r="AI7" s="6"/>
      <c r="AJ7" s="77"/>
    </row>
    <row r="8" spans="1:36" ht="12.75" customHeight="1">
      <c r="A8" s="87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6" t="s">
        <v>62</v>
      </c>
      <c r="AI8" s="6"/>
      <c r="AJ8" s="77"/>
    </row>
    <row r="9" spans="1:36" ht="12.75" customHeight="1">
      <c r="A9" s="88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8" t="s">
        <v>149</v>
      </c>
      <c r="AI9" s="7"/>
      <c r="AJ9" s="79"/>
    </row>
    <row r="10" spans="1:40" s="84" customFormat="1" ht="45">
      <c r="A10" s="135"/>
      <c r="B10" s="136" t="s">
        <v>64</v>
      </c>
      <c r="C10" s="137" t="s">
        <v>65</v>
      </c>
      <c r="D10" s="137" t="s">
        <v>65</v>
      </c>
      <c r="E10" s="137"/>
      <c r="F10" s="138" t="s">
        <v>156</v>
      </c>
      <c r="G10" s="139"/>
      <c r="H10" s="139"/>
      <c r="I10" s="140" t="s">
        <v>66</v>
      </c>
      <c r="J10" s="139" t="s">
        <v>67</v>
      </c>
      <c r="K10" s="139"/>
      <c r="L10" s="139" t="s">
        <v>68</v>
      </c>
      <c r="M10" s="139"/>
      <c r="N10" s="139"/>
      <c r="O10" s="139"/>
      <c r="P10" s="139"/>
      <c r="Q10" s="139" t="s">
        <v>69</v>
      </c>
      <c r="R10" s="139"/>
      <c r="S10" s="139"/>
      <c r="T10" s="327" t="s">
        <v>70</v>
      </c>
      <c r="U10" s="328"/>
      <c r="V10" s="328"/>
      <c r="W10" s="328"/>
      <c r="X10" s="328"/>
      <c r="Y10" s="329"/>
      <c r="Z10" s="327" t="s">
        <v>71</v>
      </c>
      <c r="AA10" s="328"/>
      <c r="AB10" s="328"/>
      <c r="AC10" s="328"/>
      <c r="AD10" s="328"/>
      <c r="AE10" s="329"/>
      <c r="AF10" s="137" t="s">
        <v>72</v>
      </c>
      <c r="AG10" s="327" t="s">
        <v>73</v>
      </c>
      <c r="AH10" s="328"/>
      <c r="AI10" s="328"/>
      <c r="AJ10" s="329"/>
      <c r="AK10" s="330" t="s">
        <v>74</v>
      </c>
      <c r="AL10" s="331"/>
      <c r="AM10" s="332"/>
      <c r="AN10" s="295" t="s">
        <v>75</v>
      </c>
    </row>
    <row r="11" spans="1:41" s="84" customFormat="1" ht="38.25" customHeight="1">
      <c r="A11" s="141"/>
      <c r="B11" s="142" t="s">
        <v>76</v>
      </c>
      <c r="C11" s="143" t="s">
        <v>77</v>
      </c>
      <c r="D11" s="143" t="s">
        <v>77</v>
      </c>
      <c r="E11" s="143"/>
      <c r="F11" s="143"/>
      <c r="G11" s="143"/>
      <c r="H11" s="143"/>
      <c r="I11" s="144" t="s">
        <v>77</v>
      </c>
      <c r="J11" s="143" t="s">
        <v>78</v>
      </c>
      <c r="K11" s="143" t="s">
        <v>79</v>
      </c>
      <c r="L11" s="143" t="s">
        <v>80</v>
      </c>
      <c r="M11" s="143" t="s">
        <v>81</v>
      </c>
      <c r="N11" s="143" t="s">
        <v>81</v>
      </c>
      <c r="O11" s="143" t="s">
        <v>81</v>
      </c>
      <c r="P11" s="143" t="s">
        <v>80</v>
      </c>
      <c r="Q11" s="143" t="s">
        <v>81</v>
      </c>
      <c r="R11" s="143" t="s">
        <v>81</v>
      </c>
      <c r="S11" s="143" t="s">
        <v>75</v>
      </c>
      <c r="T11" s="143"/>
      <c r="U11" s="143"/>
      <c r="V11" s="143"/>
      <c r="W11" s="143"/>
      <c r="X11" s="143"/>
      <c r="Y11" s="143" t="s">
        <v>82</v>
      </c>
      <c r="Z11" s="143"/>
      <c r="AA11" s="143"/>
      <c r="AB11" s="143"/>
      <c r="AC11" s="143"/>
      <c r="AD11" s="143"/>
      <c r="AE11" s="143" t="s">
        <v>82</v>
      </c>
      <c r="AF11" s="143" t="s">
        <v>83</v>
      </c>
      <c r="AG11" s="145" t="s">
        <v>84</v>
      </c>
      <c r="AH11" s="140" t="s">
        <v>85</v>
      </c>
      <c r="AI11" s="146" t="s">
        <v>85</v>
      </c>
      <c r="AJ11" s="140" t="s">
        <v>85</v>
      </c>
      <c r="AK11" s="146" t="s">
        <v>86</v>
      </c>
      <c r="AL11" s="140" t="s">
        <v>87</v>
      </c>
      <c r="AM11" s="140" t="s">
        <v>88</v>
      </c>
      <c r="AN11" s="255"/>
      <c r="AO11" s="157"/>
    </row>
    <row r="12" spans="1:41" s="159" customFormat="1" ht="45">
      <c r="A12" s="147" t="s">
        <v>63</v>
      </c>
      <c r="B12" s="142" t="s">
        <v>89</v>
      </c>
      <c r="C12" s="143" t="s">
        <v>90</v>
      </c>
      <c r="D12" s="143" t="s">
        <v>90</v>
      </c>
      <c r="E12" s="143" t="s">
        <v>91</v>
      </c>
      <c r="F12" s="148" t="s">
        <v>92</v>
      </c>
      <c r="G12" s="148" t="s">
        <v>81</v>
      </c>
      <c r="H12" s="148" t="s">
        <v>93</v>
      </c>
      <c r="I12" s="142" t="s">
        <v>94</v>
      </c>
      <c r="J12" s="148" t="s">
        <v>77</v>
      </c>
      <c r="K12" s="148" t="s">
        <v>77</v>
      </c>
      <c r="L12" s="148" t="s">
        <v>95</v>
      </c>
      <c r="M12" s="148" t="s">
        <v>77</v>
      </c>
      <c r="N12" s="148" t="s">
        <v>77</v>
      </c>
      <c r="O12" s="148" t="s">
        <v>77</v>
      </c>
      <c r="P12" s="148" t="s">
        <v>96</v>
      </c>
      <c r="Q12" s="143" t="s">
        <v>97</v>
      </c>
      <c r="R12" s="143" t="s">
        <v>97</v>
      </c>
      <c r="S12" s="143" t="s">
        <v>81</v>
      </c>
      <c r="T12" s="148" t="s">
        <v>98</v>
      </c>
      <c r="U12" s="148" t="s">
        <v>99</v>
      </c>
      <c r="V12" s="148" t="s">
        <v>100</v>
      </c>
      <c r="W12" s="148" t="s">
        <v>101</v>
      </c>
      <c r="X12" s="148" t="s">
        <v>102</v>
      </c>
      <c r="Y12" s="148" t="s">
        <v>103</v>
      </c>
      <c r="Z12" s="148" t="s">
        <v>104</v>
      </c>
      <c r="AA12" s="148" t="s">
        <v>99</v>
      </c>
      <c r="AB12" s="148" t="s">
        <v>100</v>
      </c>
      <c r="AC12" s="148" t="s">
        <v>101</v>
      </c>
      <c r="AD12" s="148" t="s">
        <v>102</v>
      </c>
      <c r="AE12" s="148" t="s">
        <v>103</v>
      </c>
      <c r="AF12" s="148" t="s">
        <v>105</v>
      </c>
      <c r="AG12" s="149" t="s">
        <v>106</v>
      </c>
      <c r="AH12" s="142" t="s">
        <v>107</v>
      </c>
      <c r="AI12" s="150" t="s">
        <v>107</v>
      </c>
      <c r="AJ12" s="142" t="s">
        <v>107</v>
      </c>
      <c r="AK12" s="150" t="s">
        <v>108</v>
      </c>
      <c r="AL12" s="142"/>
      <c r="AM12" s="142"/>
      <c r="AN12" s="255"/>
      <c r="AO12" s="158"/>
    </row>
    <row r="13" spans="1:41" s="159" customFormat="1" ht="24" customHeight="1">
      <c r="A13" s="147"/>
      <c r="B13" s="144"/>
      <c r="C13" s="143" t="s">
        <v>109</v>
      </c>
      <c r="D13" s="143" t="s">
        <v>110</v>
      </c>
      <c r="E13" s="143" t="s">
        <v>154</v>
      </c>
      <c r="F13" s="148"/>
      <c r="G13" s="148" t="s">
        <v>111</v>
      </c>
      <c r="H13" s="148"/>
      <c r="I13" s="142"/>
      <c r="J13" s="148" t="s">
        <v>58</v>
      </c>
      <c r="K13" s="148" t="s">
        <v>59</v>
      </c>
      <c r="L13" s="151" t="s">
        <v>112</v>
      </c>
      <c r="M13" s="148" t="s">
        <v>113</v>
      </c>
      <c r="N13" s="148" t="s">
        <v>114</v>
      </c>
      <c r="O13" s="148" t="s">
        <v>115</v>
      </c>
      <c r="P13" s="148"/>
      <c r="Q13" s="148" t="s">
        <v>116</v>
      </c>
      <c r="R13" s="148" t="s">
        <v>117</v>
      </c>
      <c r="S13" s="148" t="s">
        <v>97</v>
      </c>
      <c r="T13" s="148"/>
      <c r="U13" s="148"/>
      <c r="V13" s="148"/>
      <c r="W13" s="148"/>
      <c r="X13" s="148"/>
      <c r="Y13" s="151" t="s">
        <v>118</v>
      </c>
      <c r="Z13" s="148" t="s">
        <v>119</v>
      </c>
      <c r="AA13" s="148"/>
      <c r="AB13" s="148"/>
      <c r="AC13" s="148"/>
      <c r="AD13" s="148"/>
      <c r="AE13" s="151" t="s">
        <v>120</v>
      </c>
      <c r="AF13" s="148" t="s">
        <v>121</v>
      </c>
      <c r="AG13" s="149" t="s">
        <v>122</v>
      </c>
      <c r="AH13" s="142" t="s">
        <v>123</v>
      </c>
      <c r="AI13" s="150" t="s">
        <v>124</v>
      </c>
      <c r="AJ13" s="142" t="s">
        <v>153</v>
      </c>
      <c r="AK13" s="150" t="s">
        <v>125</v>
      </c>
      <c r="AL13" s="142"/>
      <c r="AM13" s="142"/>
      <c r="AN13" s="255"/>
      <c r="AO13" s="158"/>
    </row>
    <row r="14" spans="1:41" s="84" customFormat="1" ht="19.5" customHeight="1">
      <c r="A14" s="152">
        <v>1</v>
      </c>
      <c r="B14" s="153">
        <v>2</v>
      </c>
      <c r="C14" s="153">
        <v>3</v>
      </c>
      <c r="D14" s="153">
        <v>4</v>
      </c>
      <c r="E14" s="153"/>
      <c r="F14" s="154">
        <v>5</v>
      </c>
      <c r="G14" s="153">
        <v>6</v>
      </c>
      <c r="H14" s="153">
        <v>7</v>
      </c>
      <c r="I14" s="155">
        <v>8</v>
      </c>
      <c r="J14" s="154">
        <v>9</v>
      </c>
      <c r="K14" s="153">
        <v>10</v>
      </c>
      <c r="L14" s="153">
        <v>11</v>
      </c>
      <c r="M14" s="153">
        <v>12</v>
      </c>
      <c r="N14" s="154">
        <v>13</v>
      </c>
      <c r="O14" s="153">
        <v>14</v>
      </c>
      <c r="P14" s="153">
        <v>15</v>
      </c>
      <c r="Q14" s="153">
        <v>16</v>
      </c>
      <c r="R14" s="154">
        <v>17</v>
      </c>
      <c r="S14" s="153" t="s">
        <v>38</v>
      </c>
      <c r="T14" s="153">
        <v>19</v>
      </c>
      <c r="U14" s="153">
        <v>20</v>
      </c>
      <c r="V14" s="154">
        <v>21</v>
      </c>
      <c r="W14" s="153">
        <v>22</v>
      </c>
      <c r="X14" s="153">
        <v>23</v>
      </c>
      <c r="Y14" s="153" t="s">
        <v>126</v>
      </c>
      <c r="Z14" s="154">
        <v>25</v>
      </c>
      <c r="AA14" s="153">
        <v>26</v>
      </c>
      <c r="AB14" s="153">
        <v>27</v>
      </c>
      <c r="AC14" s="153">
        <v>28</v>
      </c>
      <c r="AD14" s="154">
        <v>29</v>
      </c>
      <c r="AE14" s="153" t="s">
        <v>127</v>
      </c>
      <c r="AF14" s="153">
        <v>31</v>
      </c>
      <c r="AG14" s="155">
        <v>32</v>
      </c>
      <c r="AH14" s="154">
        <v>33</v>
      </c>
      <c r="AI14" s="153">
        <v>34</v>
      </c>
      <c r="AJ14" s="153">
        <v>35</v>
      </c>
      <c r="AK14" s="153">
        <v>36</v>
      </c>
      <c r="AL14" s="154">
        <v>37</v>
      </c>
      <c r="AM14" s="153">
        <v>38</v>
      </c>
      <c r="AN14" s="153">
        <v>39</v>
      </c>
      <c r="AO14" s="157"/>
    </row>
    <row r="15" spans="1:41" s="84" customFormat="1" ht="19.5" customHeight="1">
      <c r="A15" s="156" t="s">
        <v>128</v>
      </c>
      <c r="B15" s="160"/>
      <c r="C15" s="161"/>
      <c r="D15" s="162"/>
      <c r="E15" s="162"/>
      <c r="F15" s="163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5"/>
      <c r="AH15" s="166"/>
      <c r="AI15" s="167"/>
      <c r="AJ15" s="166"/>
      <c r="AK15" s="167"/>
      <c r="AL15" s="166"/>
      <c r="AM15" s="166"/>
      <c r="AN15" s="164"/>
      <c r="AO15" s="157"/>
    </row>
    <row r="16" spans="1:42" ht="19.5" customHeight="1">
      <c r="A16" s="218"/>
      <c r="B16" s="223"/>
      <c r="C16" s="80">
        <v>0</v>
      </c>
      <c r="D16" s="224"/>
      <c r="E16" s="169"/>
      <c r="F16" s="225">
        <f aca="true" t="shared" si="0" ref="F16:F38">+(E16)*1.035</f>
        <v>0</v>
      </c>
      <c r="G16" s="170"/>
      <c r="H16" s="9">
        <f>+(G16+F16)*12*D16</f>
        <v>0</v>
      </c>
      <c r="I16" s="225"/>
      <c r="J16" s="9">
        <f aca="true" t="shared" si="1" ref="J16:J38">IF(F16&gt;$AJ$8*2,0,$AJ$5)*D16*12</f>
        <v>0</v>
      </c>
      <c r="K16" s="9">
        <f aca="true" t="shared" si="2" ref="K16:K38">IF(F16&gt;$AJ$7,0,$AJ$6)*D16*12</f>
        <v>0</v>
      </c>
      <c r="L16" s="9"/>
      <c r="M16" s="9"/>
      <c r="N16" s="9"/>
      <c r="O16" s="9"/>
      <c r="P16" s="9">
        <f>H16/180</f>
        <v>0</v>
      </c>
      <c r="Q16" s="82"/>
      <c r="R16" s="80"/>
      <c r="S16" s="9"/>
      <c r="T16" s="83"/>
      <c r="U16" s="9"/>
      <c r="V16" s="9"/>
      <c r="W16" s="9"/>
      <c r="X16" s="9"/>
      <c r="Y16" s="82">
        <f>+SUM(T16:X16)</f>
        <v>0</v>
      </c>
      <c r="Z16" s="83"/>
      <c r="AA16" s="82"/>
      <c r="AB16" s="82"/>
      <c r="AC16" s="82"/>
      <c r="AD16" s="82"/>
      <c r="AE16" s="9">
        <f>SUM(Z16:AD16)</f>
        <v>0</v>
      </c>
      <c r="AF16" s="9"/>
      <c r="AG16" s="82"/>
      <c r="AH16" s="9"/>
      <c r="AI16" s="9"/>
      <c r="AJ16" s="9"/>
      <c r="AK16" s="82">
        <f>(H16+I16+L16+AF16+Q16+M16+K16)*0.04</f>
        <v>0</v>
      </c>
      <c r="AL16" s="82">
        <f>(H16+I16+L16+AF16+Q16+M16+K16)*3%</f>
        <v>0</v>
      </c>
      <c r="AM16" s="82">
        <f>(H16+I16+L16+AF16+Q16+M16+K16)*2%</f>
        <v>0</v>
      </c>
      <c r="AN16" s="9">
        <f>+SUM(AG16:AJ16)</f>
        <v>0</v>
      </c>
      <c r="AO16" s="8">
        <f>+((AH16*8.33333333333333))</f>
        <v>0</v>
      </c>
      <c r="AP16" s="5"/>
    </row>
    <row r="17" spans="1:42" ht="19.5" customHeight="1">
      <c r="A17" s="218"/>
      <c r="B17" s="223"/>
      <c r="C17" s="80">
        <v>0</v>
      </c>
      <c r="D17" s="224"/>
      <c r="E17" s="169"/>
      <c r="F17" s="225">
        <f t="shared" si="0"/>
        <v>0</v>
      </c>
      <c r="G17" s="170"/>
      <c r="H17" s="9">
        <f aca="true" t="shared" si="3" ref="H17:H38">+(G17+F17)*12*D17</f>
        <v>0</v>
      </c>
      <c r="I17" s="225">
        <v>0</v>
      </c>
      <c r="J17" s="9">
        <f t="shared" si="1"/>
        <v>0</v>
      </c>
      <c r="K17" s="9">
        <f t="shared" si="2"/>
        <v>0</v>
      </c>
      <c r="L17" s="9"/>
      <c r="M17" s="9"/>
      <c r="N17" s="9"/>
      <c r="O17" s="9"/>
      <c r="P17" s="9">
        <f>H17/180</f>
        <v>0</v>
      </c>
      <c r="Q17" s="82"/>
      <c r="R17" s="80"/>
      <c r="S17" s="9"/>
      <c r="T17" s="83"/>
      <c r="U17" s="9"/>
      <c r="V17" s="9"/>
      <c r="W17" s="9"/>
      <c r="X17" s="9"/>
      <c r="Y17" s="82">
        <f>+SUM(T17:X17)</f>
        <v>0</v>
      </c>
      <c r="Z17" s="83"/>
      <c r="AA17" s="82"/>
      <c r="AB17" s="82"/>
      <c r="AC17" s="82"/>
      <c r="AD17" s="82"/>
      <c r="AE17" s="9">
        <f>SUM(Z17:AD17)</f>
        <v>0</v>
      </c>
      <c r="AF17" s="9"/>
      <c r="AG17" s="82"/>
      <c r="AH17" s="9"/>
      <c r="AI17" s="9"/>
      <c r="AJ17" s="9"/>
      <c r="AK17" s="82">
        <f>(H17+I17+L17+AF17+Q17+M17+K17)*0.04</f>
        <v>0</v>
      </c>
      <c r="AL17" s="82">
        <f>(H17+I17+L17+AF17+Q17+M17+K17)*3%</f>
        <v>0</v>
      </c>
      <c r="AM17" s="82">
        <f>(H17+I17+L17+AF17+Q17+M17+K17)*2%</f>
        <v>0</v>
      </c>
      <c r="AN17" s="9">
        <f aca="true" t="shared" si="4" ref="AN17:AN38">+SUM(AG17:AJ17)</f>
        <v>0</v>
      </c>
      <c r="AO17" s="8">
        <f aca="true" t="shared" si="5" ref="AO17:AO39">+((AH17*8.33333333333333))</f>
        <v>0</v>
      </c>
      <c r="AP17" s="5"/>
    </row>
    <row r="18" spans="1:42" ht="19.5" customHeight="1">
      <c r="A18" s="218"/>
      <c r="B18" s="223"/>
      <c r="C18" s="80">
        <v>0</v>
      </c>
      <c r="D18" s="224"/>
      <c r="E18" s="169"/>
      <c r="F18" s="225">
        <f t="shared" si="0"/>
        <v>0</v>
      </c>
      <c r="G18" s="170"/>
      <c r="H18" s="9">
        <f t="shared" si="3"/>
        <v>0</v>
      </c>
      <c r="I18" s="225">
        <v>0</v>
      </c>
      <c r="J18" s="9">
        <f t="shared" si="1"/>
        <v>0</v>
      </c>
      <c r="K18" s="9">
        <f t="shared" si="2"/>
        <v>0</v>
      </c>
      <c r="L18" s="9"/>
      <c r="M18" s="9"/>
      <c r="N18" s="9"/>
      <c r="O18" s="9"/>
      <c r="P18" s="9">
        <f>H18/180</f>
        <v>0</v>
      </c>
      <c r="Q18" s="82"/>
      <c r="R18" s="80"/>
      <c r="S18" s="9"/>
      <c r="T18" s="83"/>
      <c r="U18" s="9"/>
      <c r="V18" s="9"/>
      <c r="W18" s="9"/>
      <c r="X18" s="9"/>
      <c r="Y18" s="82">
        <f>+SUM(T18:X18)</f>
        <v>0</v>
      </c>
      <c r="Z18" s="83"/>
      <c r="AA18" s="82"/>
      <c r="AB18" s="82"/>
      <c r="AC18" s="82"/>
      <c r="AD18" s="82"/>
      <c r="AE18" s="9">
        <f>SUM(Z18:AD18)</f>
        <v>0</v>
      </c>
      <c r="AF18" s="9"/>
      <c r="AG18" s="82"/>
      <c r="AH18" s="9"/>
      <c r="AI18" s="9"/>
      <c r="AJ18" s="9"/>
      <c r="AK18" s="82">
        <f>(H18+I18+L18+AF18+Q18+M18+K18)*0.04</f>
        <v>0</v>
      </c>
      <c r="AL18" s="82">
        <f>(H18+I18+L18+AF18+Q18+M18+K18)*3%</f>
        <v>0</v>
      </c>
      <c r="AM18" s="82">
        <f>(H18+I18+L18+AF18+Q18+M18+K18)*2%</f>
        <v>0</v>
      </c>
      <c r="AN18" s="9">
        <f t="shared" si="4"/>
        <v>0</v>
      </c>
      <c r="AO18" s="8">
        <f t="shared" si="5"/>
        <v>0</v>
      </c>
      <c r="AP18" s="5"/>
    </row>
    <row r="19" spans="1:42" ht="19.5" customHeight="1">
      <c r="A19" s="218"/>
      <c r="B19" s="223"/>
      <c r="C19" s="80">
        <v>0</v>
      </c>
      <c r="D19" s="224"/>
      <c r="E19" s="169"/>
      <c r="F19" s="225">
        <f t="shared" si="0"/>
        <v>0</v>
      </c>
      <c r="G19" s="226"/>
      <c r="H19" s="9">
        <f>+(G19+F19)*12*D19</f>
        <v>0</v>
      </c>
      <c r="I19" s="225">
        <v>0</v>
      </c>
      <c r="J19" s="9">
        <f t="shared" si="1"/>
        <v>0</v>
      </c>
      <c r="K19" s="9">
        <f t="shared" si="2"/>
        <v>0</v>
      </c>
      <c r="L19" s="9"/>
      <c r="M19" s="9"/>
      <c r="N19" s="9"/>
      <c r="O19" s="9"/>
      <c r="P19" s="9">
        <f>H19/180</f>
        <v>0</v>
      </c>
      <c r="Q19" s="82"/>
      <c r="R19" s="80"/>
      <c r="S19" s="9"/>
      <c r="T19" s="83"/>
      <c r="U19" s="9"/>
      <c r="V19" s="9"/>
      <c r="W19" s="9"/>
      <c r="X19" s="9"/>
      <c r="Y19" s="82">
        <f>+SUM(T19:X19)</f>
        <v>0</v>
      </c>
      <c r="Z19" s="83"/>
      <c r="AA19" s="82"/>
      <c r="AB19" s="82"/>
      <c r="AC19" s="82"/>
      <c r="AD19" s="82"/>
      <c r="AE19" s="9">
        <f>SUM(Z19:AD19)</f>
        <v>0</v>
      </c>
      <c r="AF19" s="9"/>
      <c r="AG19" s="82"/>
      <c r="AH19" s="9"/>
      <c r="AI19" s="9"/>
      <c r="AJ19" s="9"/>
      <c r="AK19" s="82">
        <f>(H19+I19+L19+AF19+Q19+M19+K19)*0.04</f>
        <v>0</v>
      </c>
      <c r="AL19" s="82">
        <f>(H19+I19+L19+AF19+Q19+M19+K19)*3%</f>
        <v>0</v>
      </c>
      <c r="AM19" s="82">
        <f>(H19+I19+L19+AF19+Q19+M19+K19)*2%</f>
        <v>0</v>
      </c>
      <c r="AN19" s="9">
        <f t="shared" si="4"/>
        <v>0</v>
      </c>
      <c r="AO19" s="8">
        <f t="shared" si="5"/>
        <v>0</v>
      </c>
      <c r="AP19" s="5"/>
    </row>
    <row r="20" spans="1:41" s="84" customFormat="1" ht="19.5" customHeight="1">
      <c r="A20" s="218"/>
      <c r="B20" s="227"/>
      <c r="C20" s="80">
        <v>0</v>
      </c>
      <c r="D20" s="224"/>
      <c r="E20" s="169"/>
      <c r="F20" s="225">
        <f t="shared" si="0"/>
        <v>0</v>
      </c>
      <c r="G20" s="171"/>
      <c r="H20" s="9">
        <f t="shared" si="3"/>
        <v>0</v>
      </c>
      <c r="I20" s="225">
        <v>0</v>
      </c>
      <c r="J20" s="9">
        <f t="shared" si="1"/>
        <v>0</v>
      </c>
      <c r="K20" s="9">
        <f t="shared" si="2"/>
        <v>0</v>
      </c>
      <c r="L20" s="9"/>
      <c r="M20" s="9"/>
      <c r="N20" s="9"/>
      <c r="O20" s="9"/>
      <c r="P20" s="9">
        <f aca="true" t="shared" si="6" ref="P20:P33">H20/180</f>
        <v>0</v>
      </c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2"/>
      <c r="AH20" s="9"/>
      <c r="AI20" s="9"/>
      <c r="AJ20" s="9"/>
      <c r="AK20" s="82">
        <f aca="true" t="shared" si="7" ref="AK20:AK33">(H20+I20+L20+AF20+Q20+M20+K20)*0.04</f>
        <v>0</v>
      </c>
      <c r="AL20" s="82">
        <f aca="true" t="shared" si="8" ref="AL20:AL33">(H20+I20+L20+AF20+Q20+M20+K20)*3%</f>
        <v>0</v>
      </c>
      <c r="AM20" s="82">
        <f aca="true" t="shared" si="9" ref="AM20:AM33">(H20+I20+L20+AF20+Q20+M20+K20)*2%</f>
        <v>0</v>
      </c>
      <c r="AN20" s="9">
        <f t="shared" si="4"/>
        <v>0</v>
      </c>
      <c r="AO20" s="8">
        <f t="shared" si="5"/>
        <v>0</v>
      </c>
    </row>
    <row r="21" spans="1:41" s="84" customFormat="1" ht="19.5" customHeight="1">
      <c r="A21" s="218"/>
      <c r="B21" s="227"/>
      <c r="C21" s="80">
        <v>0</v>
      </c>
      <c r="D21" s="224"/>
      <c r="E21" s="169"/>
      <c r="F21" s="225">
        <f t="shared" si="0"/>
        <v>0</v>
      </c>
      <c r="G21" s="172"/>
      <c r="H21" s="9">
        <f t="shared" si="3"/>
        <v>0</v>
      </c>
      <c r="I21" s="225">
        <v>0</v>
      </c>
      <c r="J21" s="9">
        <f t="shared" si="1"/>
        <v>0</v>
      </c>
      <c r="K21" s="9">
        <f t="shared" si="2"/>
        <v>0</v>
      </c>
      <c r="L21" s="9"/>
      <c r="M21" s="9"/>
      <c r="N21" s="9"/>
      <c r="O21" s="9"/>
      <c r="P21" s="9">
        <f t="shared" si="6"/>
        <v>0</v>
      </c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2"/>
      <c r="AH21" s="9"/>
      <c r="AI21" s="9"/>
      <c r="AJ21" s="9"/>
      <c r="AK21" s="82">
        <f t="shared" si="7"/>
        <v>0</v>
      </c>
      <c r="AL21" s="82">
        <f t="shared" si="8"/>
        <v>0</v>
      </c>
      <c r="AM21" s="82">
        <f t="shared" si="9"/>
        <v>0</v>
      </c>
      <c r="AN21" s="9">
        <f t="shared" si="4"/>
        <v>0</v>
      </c>
      <c r="AO21" s="8">
        <f t="shared" si="5"/>
        <v>0</v>
      </c>
    </row>
    <row r="22" spans="1:41" s="84" customFormat="1" ht="19.5" customHeight="1">
      <c r="A22" s="218"/>
      <c r="B22" s="227"/>
      <c r="C22" s="80">
        <v>0</v>
      </c>
      <c r="D22" s="224"/>
      <c r="E22" s="169"/>
      <c r="F22" s="225">
        <f t="shared" si="0"/>
        <v>0</v>
      </c>
      <c r="G22" s="170"/>
      <c r="H22" s="9">
        <f t="shared" si="3"/>
        <v>0</v>
      </c>
      <c r="I22" s="225">
        <v>0</v>
      </c>
      <c r="J22" s="9">
        <f t="shared" si="1"/>
        <v>0</v>
      </c>
      <c r="K22" s="9">
        <f t="shared" si="2"/>
        <v>0</v>
      </c>
      <c r="L22" s="9"/>
      <c r="M22" s="9"/>
      <c r="N22" s="9"/>
      <c r="O22" s="9"/>
      <c r="P22" s="9">
        <f t="shared" si="6"/>
        <v>0</v>
      </c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2"/>
      <c r="AH22" s="9"/>
      <c r="AI22" s="9"/>
      <c r="AJ22" s="9"/>
      <c r="AK22" s="82">
        <f t="shared" si="7"/>
        <v>0</v>
      </c>
      <c r="AL22" s="82">
        <f t="shared" si="8"/>
        <v>0</v>
      </c>
      <c r="AM22" s="82">
        <f t="shared" si="9"/>
        <v>0</v>
      </c>
      <c r="AN22" s="9">
        <f t="shared" si="4"/>
        <v>0</v>
      </c>
      <c r="AO22" s="8">
        <f t="shared" si="5"/>
        <v>0</v>
      </c>
    </row>
    <row r="23" spans="1:41" s="84" customFormat="1" ht="19.5" customHeight="1">
      <c r="A23" s="218"/>
      <c r="B23" s="227"/>
      <c r="C23" s="80">
        <v>0</v>
      </c>
      <c r="D23" s="224"/>
      <c r="E23" s="173"/>
      <c r="F23" s="225">
        <f t="shared" si="0"/>
        <v>0</v>
      </c>
      <c r="G23" s="220"/>
      <c r="H23" s="9">
        <f t="shared" si="3"/>
        <v>0</v>
      </c>
      <c r="I23" s="225">
        <v>0</v>
      </c>
      <c r="J23" s="9">
        <f t="shared" si="1"/>
        <v>0</v>
      </c>
      <c r="K23" s="9">
        <f t="shared" si="2"/>
        <v>0</v>
      </c>
      <c r="L23" s="9"/>
      <c r="M23" s="9"/>
      <c r="N23" s="9"/>
      <c r="O23" s="9"/>
      <c r="P23" s="9">
        <f t="shared" si="6"/>
        <v>0</v>
      </c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2"/>
      <c r="AH23" s="9"/>
      <c r="AI23" s="9"/>
      <c r="AJ23" s="9"/>
      <c r="AK23" s="82">
        <f t="shared" si="7"/>
        <v>0</v>
      </c>
      <c r="AL23" s="82">
        <f t="shared" si="8"/>
        <v>0</v>
      </c>
      <c r="AM23" s="82">
        <f t="shared" si="9"/>
        <v>0</v>
      </c>
      <c r="AN23" s="9">
        <f t="shared" si="4"/>
        <v>0</v>
      </c>
      <c r="AO23" s="8">
        <f t="shared" si="5"/>
        <v>0</v>
      </c>
    </row>
    <row r="24" spans="1:41" s="84" customFormat="1" ht="19.5" customHeight="1">
      <c r="A24" s="218"/>
      <c r="B24" s="227"/>
      <c r="C24" s="80">
        <v>0</v>
      </c>
      <c r="D24" s="224"/>
      <c r="E24" s="173"/>
      <c r="F24" s="225">
        <f t="shared" si="0"/>
        <v>0</v>
      </c>
      <c r="G24" s="220"/>
      <c r="H24" s="9">
        <f t="shared" si="3"/>
        <v>0</v>
      </c>
      <c r="I24" s="225">
        <v>0</v>
      </c>
      <c r="J24" s="9">
        <f t="shared" si="1"/>
        <v>0</v>
      </c>
      <c r="K24" s="9">
        <f t="shared" si="2"/>
        <v>0</v>
      </c>
      <c r="L24" s="9"/>
      <c r="M24" s="9"/>
      <c r="N24" s="9"/>
      <c r="O24" s="9"/>
      <c r="P24" s="9">
        <f t="shared" si="6"/>
        <v>0</v>
      </c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2"/>
      <c r="AH24" s="9"/>
      <c r="AI24" s="9"/>
      <c r="AJ24" s="9"/>
      <c r="AK24" s="82">
        <f t="shared" si="7"/>
        <v>0</v>
      </c>
      <c r="AL24" s="82">
        <f t="shared" si="8"/>
        <v>0</v>
      </c>
      <c r="AM24" s="82">
        <f t="shared" si="9"/>
        <v>0</v>
      </c>
      <c r="AN24" s="9">
        <f t="shared" si="4"/>
        <v>0</v>
      </c>
      <c r="AO24" s="8">
        <f t="shared" si="5"/>
        <v>0</v>
      </c>
    </row>
    <row r="25" spans="1:41" s="84" customFormat="1" ht="19.5" customHeight="1">
      <c r="A25" s="218"/>
      <c r="B25" s="227"/>
      <c r="C25" s="80">
        <v>0</v>
      </c>
      <c r="D25" s="224"/>
      <c r="E25" s="173"/>
      <c r="F25" s="225">
        <f t="shared" si="0"/>
        <v>0</v>
      </c>
      <c r="G25" s="174"/>
      <c r="H25" s="9">
        <f t="shared" si="3"/>
        <v>0</v>
      </c>
      <c r="I25" s="225">
        <v>0</v>
      </c>
      <c r="J25" s="9">
        <f t="shared" si="1"/>
        <v>0</v>
      </c>
      <c r="K25" s="9">
        <f t="shared" si="2"/>
        <v>0</v>
      </c>
      <c r="L25" s="9"/>
      <c r="M25" s="9"/>
      <c r="N25" s="9"/>
      <c r="O25" s="9"/>
      <c r="P25" s="9">
        <f t="shared" si="6"/>
        <v>0</v>
      </c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2"/>
      <c r="AH25" s="9"/>
      <c r="AI25" s="9"/>
      <c r="AJ25" s="9"/>
      <c r="AK25" s="82">
        <f t="shared" si="7"/>
        <v>0</v>
      </c>
      <c r="AL25" s="82">
        <f t="shared" si="8"/>
        <v>0</v>
      </c>
      <c r="AM25" s="82">
        <f t="shared" si="9"/>
        <v>0</v>
      </c>
      <c r="AN25" s="9">
        <f t="shared" si="4"/>
        <v>0</v>
      </c>
      <c r="AO25" s="8">
        <f t="shared" si="5"/>
        <v>0</v>
      </c>
    </row>
    <row r="26" spans="1:41" s="84" customFormat="1" ht="19.5" customHeight="1">
      <c r="A26" s="218"/>
      <c r="B26" s="227"/>
      <c r="C26" s="80">
        <v>0</v>
      </c>
      <c r="D26" s="224"/>
      <c r="E26" s="173"/>
      <c r="F26" s="225">
        <f t="shared" si="0"/>
        <v>0</v>
      </c>
      <c r="G26" s="174"/>
      <c r="H26" s="9">
        <f t="shared" si="3"/>
        <v>0</v>
      </c>
      <c r="I26" s="225">
        <v>0</v>
      </c>
      <c r="J26" s="9">
        <f t="shared" si="1"/>
        <v>0</v>
      </c>
      <c r="K26" s="9">
        <f t="shared" si="2"/>
        <v>0</v>
      </c>
      <c r="L26" s="9"/>
      <c r="M26" s="9"/>
      <c r="N26" s="9"/>
      <c r="O26" s="9"/>
      <c r="P26" s="9">
        <f t="shared" si="6"/>
        <v>0</v>
      </c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2"/>
      <c r="AH26" s="9"/>
      <c r="AI26" s="9"/>
      <c r="AJ26" s="9"/>
      <c r="AK26" s="82">
        <f t="shared" si="7"/>
        <v>0</v>
      </c>
      <c r="AL26" s="82">
        <f t="shared" si="8"/>
        <v>0</v>
      </c>
      <c r="AM26" s="82">
        <f t="shared" si="9"/>
        <v>0</v>
      </c>
      <c r="AN26" s="9">
        <f t="shared" si="4"/>
        <v>0</v>
      </c>
      <c r="AO26" s="8">
        <f t="shared" si="5"/>
        <v>0</v>
      </c>
    </row>
    <row r="27" spans="1:41" s="84" customFormat="1" ht="19.5" customHeight="1">
      <c r="A27" s="218"/>
      <c r="B27" s="227"/>
      <c r="C27" s="80">
        <v>0</v>
      </c>
      <c r="D27" s="224"/>
      <c r="E27" s="173"/>
      <c r="F27" s="225">
        <f t="shared" si="0"/>
        <v>0</v>
      </c>
      <c r="G27" s="175"/>
      <c r="H27" s="9">
        <f t="shared" si="3"/>
        <v>0</v>
      </c>
      <c r="I27" s="225">
        <v>0</v>
      </c>
      <c r="J27" s="9">
        <f t="shared" si="1"/>
        <v>0</v>
      </c>
      <c r="K27" s="9">
        <f t="shared" si="2"/>
        <v>0</v>
      </c>
      <c r="L27" s="9"/>
      <c r="M27" s="9"/>
      <c r="N27" s="9"/>
      <c r="O27" s="9"/>
      <c r="P27" s="9">
        <f t="shared" si="6"/>
        <v>0</v>
      </c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2"/>
      <c r="AH27" s="9"/>
      <c r="AI27" s="9"/>
      <c r="AJ27" s="9"/>
      <c r="AK27" s="82">
        <f t="shared" si="7"/>
        <v>0</v>
      </c>
      <c r="AL27" s="82">
        <f t="shared" si="8"/>
        <v>0</v>
      </c>
      <c r="AM27" s="82">
        <f t="shared" si="9"/>
        <v>0</v>
      </c>
      <c r="AN27" s="9">
        <f t="shared" si="4"/>
        <v>0</v>
      </c>
      <c r="AO27" s="8">
        <f t="shared" si="5"/>
        <v>0</v>
      </c>
    </row>
    <row r="28" spans="1:41" s="84" customFormat="1" ht="12.75">
      <c r="A28" s="218"/>
      <c r="B28" s="227"/>
      <c r="C28" s="80">
        <v>0</v>
      </c>
      <c r="D28" s="224"/>
      <c r="E28" s="176"/>
      <c r="F28" s="225">
        <f t="shared" si="0"/>
        <v>0</v>
      </c>
      <c r="G28" s="177"/>
      <c r="H28" s="9">
        <f t="shared" si="3"/>
        <v>0</v>
      </c>
      <c r="I28" s="225">
        <v>0</v>
      </c>
      <c r="J28" s="9">
        <f t="shared" si="1"/>
        <v>0</v>
      </c>
      <c r="K28" s="9">
        <f t="shared" si="2"/>
        <v>0</v>
      </c>
      <c r="L28" s="9"/>
      <c r="M28" s="9"/>
      <c r="N28" s="9"/>
      <c r="O28" s="9"/>
      <c r="P28" s="9">
        <f t="shared" si="6"/>
        <v>0</v>
      </c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2"/>
      <c r="AH28" s="9"/>
      <c r="AI28" s="9"/>
      <c r="AJ28" s="9"/>
      <c r="AK28" s="82">
        <f t="shared" si="7"/>
        <v>0</v>
      </c>
      <c r="AL28" s="82">
        <f t="shared" si="8"/>
        <v>0</v>
      </c>
      <c r="AM28" s="82">
        <f t="shared" si="9"/>
        <v>0</v>
      </c>
      <c r="AN28" s="9">
        <f t="shared" si="4"/>
        <v>0</v>
      </c>
      <c r="AO28" s="8">
        <f t="shared" si="5"/>
        <v>0</v>
      </c>
    </row>
    <row r="29" spans="1:41" s="84" customFormat="1" ht="12.75">
      <c r="A29" s="218"/>
      <c r="B29" s="227"/>
      <c r="C29" s="80">
        <v>0</v>
      </c>
      <c r="D29" s="224"/>
      <c r="E29" s="176"/>
      <c r="F29" s="225">
        <f t="shared" si="0"/>
        <v>0</v>
      </c>
      <c r="G29" s="177"/>
      <c r="H29" s="9">
        <f t="shared" si="3"/>
        <v>0</v>
      </c>
      <c r="I29" s="225">
        <v>0</v>
      </c>
      <c r="J29" s="9">
        <f t="shared" si="1"/>
        <v>0</v>
      </c>
      <c r="K29" s="9">
        <f t="shared" si="2"/>
        <v>0</v>
      </c>
      <c r="L29" s="9"/>
      <c r="M29" s="9"/>
      <c r="N29" s="9"/>
      <c r="O29" s="9"/>
      <c r="P29" s="9">
        <f t="shared" si="6"/>
        <v>0</v>
      </c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2"/>
      <c r="AH29" s="9"/>
      <c r="AI29" s="9"/>
      <c r="AJ29" s="9"/>
      <c r="AK29" s="82">
        <f t="shared" si="7"/>
        <v>0</v>
      </c>
      <c r="AL29" s="82">
        <f t="shared" si="8"/>
        <v>0</v>
      </c>
      <c r="AM29" s="82">
        <f t="shared" si="9"/>
        <v>0</v>
      </c>
      <c r="AN29" s="9">
        <f t="shared" si="4"/>
        <v>0</v>
      </c>
      <c r="AO29" s="8">
        <f t="shared" si="5"/>
        <v>0</v>
      </c>
    </row>
    <row r="30" spans="1:41" s="84" customFormat="1" ht="12.75">
      <c r="A30" s="218"/>
      <c r="B30" s="227"/>
      <c r="C30" s="80">
        <v>0</v>
      </c>
      <c r="D30" s="224"/>
      <c r="E30" s="176"/>
      <c r="F30" s="225">
        <f t="shared" si="0"/>
        <v>0</v>
      </c>
      <c r="G30" s="177"/>
      <c r="H30" s="9">
        <f t="shared" si="3"/>
        <v>0</v>
      </c>
      <c r="I30" s="225">
        <v>0</v>
      </c>
      <c r="J30" s="9">
        <f t="shared" si="1"/>
        <v>0</v>
      </c>
      <c r="K30" s="9">
        <f t="shared" si="2"/>
        <v>0</v>
      </c>
      <c r="L30" s="9"/>
      <c r="M30" s="9"/>
      <c r="N30" s="9"/>
      <c r="O30" s="9"/>
      <c r="P30" s="9">
        <f t="shared" si="6"/>
        <v>0</v>
      </c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2"/>
      <c r="AH30" s="9"/>
      <c r="AI30" s="9"/>
      <c r="AJ30" s="9"/>
      <c r="AK30" s="82">
        <f t="shared" si="7"/>
        <v>0</v>
      </c>
      <c r="AL30" s="82">
        <f t="shared" si="8"/>
        <v>0</v>
      </c>
      <c r="AM30" s="82">
        <f t="shared" si="9"/>
        <v>0</v>
      </c>
      <c r="AN30" s="9">
        <f t="shared" si="4"/>
        <v>0</v>
      </c>
      <c r="AO30" s="8">
        <f t="shared" si="5"/>
        <v>0</v>
      </c>
    </row>
    <row r="31" spans="1:41" s="84" customFormat="1" ht="12.75">
      <c r="A31" s="218"/>
      <c r="B31" s="227"/>
      <c r="C31" s="80">
        <v>0</v>
      </c>
      <c r="D31" s="224"/>
      <c r="E31" s="176"/>
      <c r="F31" s="225">
        <f t="shared" si="0"/>
        <v>0</v>
      </c>
      <c r="G31" s="177"/>
      <c r="H31" s="9">
        <f t="shared" si="3"/>
        <v>0</v>
      </c>
      <c r="I31" s="225">
        <v>0</v>
      </c>
      <c r="J31" s="9">
        <f t="shared" si="1"/>
        <v>0</v>
      </c>
      <c r="K31" s="9">
        <f t="shared" si="2"/>
        <v>0</v>
      </c>
      <c r="L31" s="9"/>
      <c r="M31" s="9"/>
      <c r="N31" s="9"/>
      <c r="O31" s="9"/>
      <c r="P31" s="9">
        <f t="shared" si="6"/>
        <v>0</v>
      </c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2"/>
      <c r="AH31" s="9"/>
      <c r="AI31" s="9"/>
      <c r="AJ31" s="9"/>
      <c r="AK31" s="82">
        <f t="shared" si="7"/>
        <v>0</v>
      </c>
      <c r="AL31" s="82">
        <f t="shared" si="8"/>
        <v>0</v>
      </c>
      <c r="AM31" s="82">
        <f t="shared" si="9"/>
        <v>0</v>
      </c>
      <c r="AN31" s="9">
        <f t="shared" si="4"/>
        <v>0</v>
      </c>
      <c r="AO31" s="8">
        <f t="shared" si="5"/>
        <v>0</v>
      </c>
    </row>
    <row r="32" spans="1:41" s="84" customFormat="1" ht="19.5" customHeight="1">
      <c r="A32" s="218"/>
      <c r="B32" s="227"/>
      <c r="C32" s="80">
        <v>0</v>
      </c>
      <c r="D32" s="224"/>
      <c r="E32" s="176"/>
      <c r="F32" s="225">
        <f t="shared" si="0"/>
        <v>0</v>
      </c>
      <c r="G32" s="177"/>
      <c r="H32" s="9">
        <f t="shared" si="3"/>
        <v>0</v>
      </c>
      <c r="I32" s="225">
        <v>0</v>
      </c>
      <c r="J32" s="9">
        <f t="shared" si="1"/>
        <v>0</v>
      </c>
      <c r="K32" s="9">
        <f t="shared" si="2"/>
        <v>0</v>
      </c>
      <c r="L32" s="9"/>
      <c r="M32" s="9"/>
      <c r="N32" s="9"/>
      <c r="O32" s="9"/>
      <c r="P32" s="9">
        <f t="shared" si="6"/>
        <v>0</v>
      </c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2"/>
      <c r="AH32" s="9"/>
      <c r="AI32" s="9"/>
      <c r="AJ32" s="9"/>
      <c r="AK32" s="82">
        <f t="shared" si="7"/>
        <v>0</v>
      </c>
      <c r="AL32" s="82">
        <f t="shared" si="8"/>
        <v>0</v>
      </c>
      <c r="AM32" s="82">
        <f t="shared" si="9"/>
        <v>0</v>
      </c>
      <c r="AN32" s="9">
        <f t="shared" si="4"/>
        <v>0</v>
      </c>
      <c r="AO32" s="8">
        <f t="shared" si="5"/>
        <v>0</v>
      </c>
    </row>
    <row r="33" spans="1:41" s="84" customFormat="1" ht="19.5" customHeight="1">
      <c r="A33" s="218"/>
      <c r="B33" s="227"/>
      <c r="C33" s="80">
        <v>0</v>
      </c>
      <c r="D33" s="224"/>
      <c r="E33" s="176"/>
      <c r="F33" s="225">
        <f t="shared" si="0"/>
        <v>0</v>
      </c>
      <c r="G33" s="174"/>
      <c r="H33" s="9">
        <f t="shared" si="3"/>
        <v>0</v>
      </c>
      <c r="I33" s="225">
        <v>0</v>
      </c>
      <c r="J33" s="9">
        <f t="shared" si="1"/>
        <v>0</v>
      </c>
      <c r="K33" s="9">
        <f t="shared" si="2"/>
        <v>0</v>
      </c>
      <c r="L33" s="9"/>
      <c r="M33" s="9"/>
      <c r="N33" s="9"/>
      <c r="O33" s="9"/>
      <c r="P33" s="9">
        <f t="shared" si="6"/>
        <v>0</v>
      </c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2"/>
      <c r="AH33" s="9"/>
      <c r="AI33" s="9"/>
      <c r="AJ33" s="9"/>
      <c r="AK33" s="82">
        <f t="shared" si="7"/>
        <v>0</v>
      </c>
      <c r="AL33" s="82">
        <f t="shared" si="8"/>
        <v>0</v>
      </c>
      <c r="AM33" s="82">
        <f t="shared" si="9"/>
        <v>0</v>
      </c>
      <c r="AN33" s="9">
        <f t="shared" si="4"/>
        <v>0</v>
      </c>
      <c r="AO33" s="8">
        <f t="shared" si="5"/>
        <v>0</v>
      </c>
    </row>
    <row r="34" spans="1:41" s="84" customFormat="1" ht="19.5" customHeight="1">
      <c r="A34" s="218"/>
      <c r="B34" s="227"/>
      <c r="C34" s="80">
        <v>0</v>
      </c>
      <c r="D34" s="224"/>
      <c r="E34" s="176"/>
      <c r="F34" s="225">
        <f t="shared" si="0"/>
        <v>0</v>
      </c>
      <c r="G34" s="174"/>
      <c r="H34" s="9">
        <f t="shared" si="3"/>
        <v>0</v>
      </c>
      <c r="I34" s="225">
        <v>1</v>
      </c>
      <c r="J34" s="9">
        <f t="shared" si="1"/>
        <v>0</v>
      </c>
      <c r="K34" s="9">
        <f t="shared" si="2"/>
        <v>0</v>
      </c>
      <c r="L34" s="9"/>
      <c r="M34" s="9"/>
      <c r="N34" s="9"/>
      <c r="O34" s="9"/>
      <c r="P34" s="9">
        <f>H34/180</f>
        <v>0</v>
      </c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2"/>
      <c r="AH34" s="9"/>
      <c r="AI34" s="9"/>
      <c r="AJ34" s="9"/>
      <c r="AK34" s="82">
        <f>(H34+I34+L34+AF34+Q34+M34+K34)*0.04</f>
        <v>0.04</v>
      </c>
      <c r="AL34" s="82">
        <f>(H34+I34+L34+AF34+Q34+M34+K34)*3%</f>
        <v>0.03</v>
      </c>
      <c r="AM34" s="82">
        <f>(H34+I34+L34+AF34+Q34+M34+K34)*2%</f>
        <v>0.02</v>
      </c>
      <c r="AN34" s="9">
        <f t="shared" si="4"/>
        <v>0</v>
      </c>
      <c r="AO34" s="8">
        <f t="shared" si="5"/>
        <v>0</v>
      </c>
    </row>
    <row r="35" spans="1:41" s="84" customFormat="1" ht="19.5" customHeight="1">
      <c r="A35" s="218"/>
      <c r="B35" s="227"/>
      <c r="C35" s="80">
        <v>0</v>
      </c>
      <c r="D35" s="224"/>
      <c r="E35" s="176"/>
      <c r="F35" s="225">
        <f t="shared" si="0"/>
        <v>0</v>
      </c>
      <c r="G35" s="174"/>
      <c r="H35" s="9">
        <f t="shared" si="3"/>
        <v>0</v>
      </c>
      <c r="I35" s="225">
        <v>2</v>
      </c>
      <c r="J35" s="9">
        <f t="shared" si="1"/>
        <v>0</v>
      </c>
      <c r="K35" s="9">
        <f t="shared" si="2"/>
        <v>0</v>
      </c>
      <c r="L35" s="9"/>
      <c r="M35" s="9"/>
      <c r="N35" s="9"/>
      <c r="O35" s="9"/>
      <c r="P35" s="9">
        <f>H35/180</f>
        <v>0</v>
      </c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2"/>
      <c r="AH35" s="9"/>
      <c r="AI35" s="9"/>
      <c r="AJ35" s="9"/>
      <c r="AK35" s="82">
        <f>(H35+I35+L35+AF35+Q35+M35+K35)*0.04</f>
        <v>0.08</v>
      </c>
      <c r="AL35" s="82">
        <f>(H35+I35+L35+AF35+Q35+M35+K35)*3%</f>
        <v>0.06</v>
      </c>
      <c r="AM35" s="82">
        <f>(H35+I35+L35+AF35+Q35+M35+K35)*2%</f>
        <v>0.04</v>
      </c>
      <c r="AN35" s="9">
        <f t="shared" si="4"/>
        <v>0</v>
      </c>
      <c r="AO35" s="8">
        <f t="shared" si="5"/>
        <v>0</v>
      </c>
    </row>
    <row r="36" spans="1:41" s="84" customFormat="1" ht="19.5" customHeight="1">
      <c r="A36" s="218"/>
      <c r="B36" s="227"/>
      <c r="C36" s="80">
        <v>0</v>
      </c>
      <c r="D36" s="224"/>
      <c r="E36" s="176"/>
      <c r="F36" s="225">
        <f t="shared" si="0"/>
        <v>0</v>
      </c>
      <c r="G36" s="174"/>
      <c r="H36" s="9">
        <f t="shared" si="3"/>
        <v>0</v>
      </c>
      <c r="I36" s="225">
        <v>3</v>
      </c>
      <c r="J36" s="9">
        <f t="shared" si="1"/>
        <v>0</v>
      </c>
      <c r="K36" s="9">
        <f t="shared" si="2"/>
        <v>0</v>
      </c>
      <c r="L36" s="9"/>
      <c r="M36" s="9"/>
      <c r="N36" s="9"/>
      <c r="O36" s="9"/>
      <c r="P36" s="9">
        <f>H36/180</f>
        <v>0</v>
      </c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2"/>
      <c r="AH36" s="9"/>
      <c r="AI36" s="9"/>
      <c r="AJ36" s="9"/>
      <c r="AK36" s="82">
        <f>(H36+I36+L36+AF36+Q36+M36+K36)*0.04</f>
        <v>0.12</v>
      </c>
      <c r="AL36" s="82">
        <f>(H36+I36+L36+AF36+Q36+M36+K36)*3%</f>
        <v>0.09</v>
      </c>
      <c r="AM36" s="82">
        <f>(H36+I36+L36+AF36+Q36+M36+K36)*2%</f>
        <v>0.06</v>
      </c>
      <c r="AN36" s="9">
        <f t="shared" si="4"/>
        <v>0</v>
      </c>
      <c r="AO36" s="8">
        <f t="shared" si="5"/>
        <v>0</v>
      </c>
    </row>
    <row r="37" spans="1:41" s="84" customFormat="1" ht="19.5" customHeight="1">
      <c r="A37" s="218"/>
      <c r="B37" s="227"/>
      <c r="C37" s="80">
        <v>0</v>
      </c>
      <c r="D37" s="224"/>
      <c r="E37" s="176"/>
      <c r="F37" s="225">
        <f t="shared" si="0"/>
        <v>0</v>
      </c>
      <c r="G37" s="174"/>
      <c r="H37" s="9">
        <f t="shared" si="3"/>
        <v>0</v>
      </c>
      <c r="I37" s="225">
        <v>4</v>
      </c>
      <c r="J37" s="9">
        <f t="shared" si="1"/>
        <v>0</v>
      </c>
      <c r="K37" s="9">
        <f t="shared" si="2"/>
        <v>0</v>
      </c>
      <c r="L37" s="9"/>
      <c r="M37" s="9"/>
      <c r="N37" s="9"/>
      <c r="O37" s="9"/>
      <c r="P37" s="9">
        <f>H37/180</f>
        <v>0</v>
      </c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2"/>
      <c r="AH37" s="9"/>
      <c r="AI37" s="9"/>
      <c r="AJ37" s="9"/>
      <c r="AK37" s="82">
        <f>(H37+I37+L37+AF37+Q37+M37+K37)*0.04</f>
        <v>0.16</v>
      </c>
      <c r="AL37" s="82">
        <f>(H37+I37+L37+AF37+Q37+M37+K37)*3%</f>
        <v>0.12</v>
      </c>
      <c r="AM37" s="82">
        <f>(H37+I37+L37+AF37+Q37+M37+K37)*2%</f>
        <v>0.08</v>
      </c>
      <c r="AN37" s="9">
        <f t="shared" si="4"/>
        <v>0</v>
      </c>
      <c r="AO37" s="8">
        <f t="shared" si="5"/>
        <v>0</v>
      </c>
    </row>
    <row r="38" spans="1:41" s="84" customFormat="1" ht="19.5" customHeight="1">
      <c r="A38" s="218"/>
      <c r="B38" s="227"/>
      <c r="C38" s="80">
        <v>0</v>
      </c>
      <c r="D38" s="224"/>
      <c r="E38" s="176"/>
      <c r="F38" s="225">
        <f t="shared" si="0"/>
        <v>0</v>
      </c>
      <c r="G38" s="174"/>
      <c r="H38" s="9">
        <f t="shared" si="3"/>
        <v>0</v>
      </c>
      <c r="I38" s="225">
        <v>5</v>
      </c>
      <c r="J38" s="9">
        <f t="shared" si="1"/>
        <v>0</v>
      </c>
      <c r="K38" s="9">
        <f t="shared" si="2"/>
        <v>0</v>
      </c>
      <c r="L38" s="9"/>
      <c r="M38" s="9"/>
      <c r="N38" s="9"/>
      <c r="O38" s="9"/>
      <c r="P38" s="9">
        <f>H38/180</f>
        <v>0</v>
      </c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2"/>
      <c r="AH38" s="9"/>
      <c r="AI38" s="9"/>
      <c r="AJ38" s="9"/>
      <c r="AK38" s="82">
        <f>(H38+I38+L38+AF38+Q38+M38+K38)*0.04</f>
        <v>0.2</v>
      </c>
      <c r="AL38" s="82">
        <f>(H38+I38+L38+AF38+Q38+M38+K38)*3%</f>
        <v>0.15</v>
      </c>
      <c r="AM38" s="82">
        <f>(H38+I38+L38+AF38+Q38+M38+K38)*2%</f>
        <v>0.1</v>
      </c>
      <c r="AN38" s="9">
        <f t="shared" si="4"/>
        <v>0</v>
      </c>
      <c r="AO38" s="8">
        <f t="shared" si="5"/>
        <v>0</v>
      </c>
    </row>
    <row r="39" spans="1:41" s="84" customFormat="1" ht="12.75">
      <c r="A39" s="333" t="s">
        <v>143</v>
      </c>
      <c r="B39" s="333"/>
      <c r="C39" s="333"/>
      <c r="D39" s="333"/>
      <c r="E39" s="176">
        <f aca="true" t="shared" si="10" ref="E39:AH39">SUM(E16:E38)</f>
        <v>0</v>
      </c>
      <c r="F39" s="225">
        <f t="shared" si="10"/>
        <v>0</v>
      </c>
      <c r="G39" s="216">
        <f t="shared" si="10"/>
        <v>0</v>
      </c>
      <c r="H39" s="9">
        <f t="shared" si="10"/>
        <v>0</v>
      </c>
      <c r="I39" s="225">
        <f t="shared" si="10"/>
        <v>15</v>
      </c>
      <c r="J39" s="9">
        <f t="shared" si="10"/>
        <v>0</v>
      </c>
      <c r="K39" s="9">
        <f t="shared" si="10"/>
        <v>0</v>
      </c>
      <c r="L39" s="9">
        <f t="shared" si="10"/>
        <v>0</v>
      </c>
      <c r="M39" s="9">
        <f t="shared" si="10"/>
        <v>0</v>
      </c>
      <c r="N39" s="9">
        <f t="shared" si="10"/>
        <v>0</v>
      </c>
      <c r="O39" s="9">
        <f t="shared" si="10"/>
        <v>0</v>
      </c>
      <c r="P39" s="9">
        <f t="shared" si="10"/>
        <v>0</v>
      </c>
      <c r="Q39" s="85">
        <f t="shared" si="10"/>
        <v>0</v>
      </c>
      <c r="R39" s="85">
        <f t="shared" si="10"/>
        <v>0</v>
      </c>
      <c r="S39" s="85">
        <f t="shared" si="10"/>
        <v>0</v>
      </c>
      <c r="T39" s="85">
        <f t="shared" si="10"/>
        <v>0</v>
      </c>
      <c r="U39" s="85">
        <f t="shared" si="10"/>
        <v>0</v>
      </c>
      <c r="V39" s="85">
        <f t="shared" si="10"/>
        <v>0</v>
      </c>
      <c r="W39" s="85">
        <f t="shared" si="10"/>
        <v>0</v>
      </c>
      <c r="X39" s="85">
        <f t="shared" si="10"/>
        <v>0</v>
      </c>
      <c r="Y39" s="85">
        <f t="shared" si="10"/>
        <v>0</v>
      </c>
      <c r="Z39" s="85">
        <f t="shared" si="10"/>
        <v>0</v>
      </c>
      <c r="AA39" s="85">
        <f t="shared" si="10"/>
        <v>0</v>
      </c>
      <c r="AB39" s="85">
        <f t="shared" si="10"/>
        <v>0</v>
      </c>
      <c r="AC39" s="85">
        <f t="shared" si="10"/>
        <v>0</v>
      </c>
      <c r="AD39" s="85">
        <f t="shared" si="10"/>
        <v>0</v>
      </c>
      <c r="AE39" s="85">
        <f t="shared" si="10"/>
        <v>0</v>
      </c>
      <c r="AF39" s="85">
        <f t="shared" si="10"/>
        <v>0</v>
      </c>
      <c r="AG39" s="82">
        <f t="shared" si="10"/>
        <v>0</v>
      </c>
      <c r="AH39" s="9">
        <f t="shared" si="10"/>
        <v>0</v>
      </c>
      <c r="AI39" s="9">
        <f aca="true" t="shared" si="11" ref="AI39:AN39">SUM(AI16:AI38)</f>
        <v>0</v>
      </c>
      <c r="AJ39" s="9">
        <f t="shared" si="11"/>
        <v>0</v>
      </c>
      <c r="AK39" s="9">
        <f t="shared" si="11"/>
        <v>0.6000000000000001</v>
      </c>
      <c r="AL39" s="9">
        <f t="shared" si="11"/>
        <v>0.44999999999999996</v>
      </c>
      <c r="AM39" s="9">
        <f t="shared" si="11"/>
        <v>0.30000000000000004</v>
      </c>
      <c r="AN39" s="9">
        <f t="shared" si="11"/>
        <v>0</v>
      </c>
      <c r="AO39" s="8">
        <f t="shared" si="5"/>
        <v>0</v>
      </c>
    </row>
    <row r="40" spans="1:40" s="84" customFormat="1" ht="12.75">
      <c r="A40" s="228"/>
      <c r="B40" s="229"/>
      <c r="C40" s="92"/>
      <c r="D40" s="230"/>
      <c r="E40" s="96"/>
      <c r="F40" s="215"/>
      <c r="G40" s="178"/>
      <c r="H40" s="71"/>
      <c r="I40" s="215"/>
      <c r="J40" s="71"/>
      <c r="K40" s="71"/>
      <c r="L40" s="71"/>
      <c r="M40" s="71"/>
      <c r="N40" s="71"/>
      <c r="O40" s="71"/>
      <c r="P40" s="71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94"/>
      <c r="AH40" s="71"/>
      <c r="AI40" s="71"/>
      <c r="AJ40" s="71"/>
      <c r="AK40" s="94"/>
      <c r="AL40" s="94"/>
      <c r="AM40" s="94"/>
      <c r="AN40" s="71"/>
    </row>
    <row r="41" spans="1:32" s="84" customFormat="1" ht="12.75">
      <c r="A41" s="228"/>
      <c r="B41" s="229"/>
      <c r="C41" s="92"/>
      <c r="D41" s="230"/>
      <c r="E41" s="96"/>
      <c r="F41" s="215"/>
      <c r="G41" s="178"/>
      <c r="H41" s="71"/>
      <c r="I41" s="215"/>
      <c r="J41" s="71"/>
      <c r="K41" s="71"/>
      <c r="L41" s="71"/>
      <c r="M41" s="71"/>
      <c r="N41" s="71"/>
      <c r="O41" s="71"/>
      <c r="P41" s="71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</row>
    <row r="42" spans="1:32" s="84" customFormat="1" ht="12.75">
      <c r="A42" s="228"/>
      <c r="B42" s="229"/>
      <c r="C42" s="92"/>
      <c r="D42" s="230"/>
      <c r="E42" s="96"/>
      <c r="G42" s="178"/>
      <c r="H42" s="71"/>
      <c r="I42" s="215"/>
      <c r="J42" s="71"/>
      <c r="K42" s="71"/>
      <c r="L42" s="71"/>
      <c r="M42" s="71"/>
      <c r="N42" s="71"/>
      <c r="O42" s="71"/>
      <c r="P42" s="71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</row>
    <row r="43" spans="1:32" s="84" customFormat="1" ht="15">
      <c r="A43" s="190"/>
      <c r="B43" s="179"/>
      <c r="C43" s="180"/>
      <c r="D43" s="181"/>
      <c r="E43" s="180"/>
      <c r="F43" s="191"/>
      <c r="G43" s="192"/>
      <c r="H43" s="193"/>
      <c r="I43" s="182"/>
      <c r="J43" s="71"/>
      <c r="K43" s="71"/>
      <c r="L43" s="71"/>
      <c r="M43" s="71"/>
      <c r="N43" s="71"/>
      <c r="O43" s="71"/>
      <c r="P43" s="71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</row>
    <row r="44" spans="1:32" s="84" customFormat="1" ht="15">
      <c r="A44" s="190"/>
      <c r="B44" s="194" t="s">
        <v>130</v>
      </c>
      <c r="C44" s="195"/>
      <c r="D44" s="196"/>
      <c r="E44" s="195"/>
      <c r="F44" s="182"/>
      <c r="G44" s="192"/>
      <c r="H44" s="193"/>
      <c r="I44" s="197" t="s">
        <v>141</v>
      </c>
      <c r="J44" s="71"/>
      <c r="K44" s="71"/>
      <c r="L44" s="71"/>
      <c r="M44" s="71"/>
      <c r="N44" s="71"/>
      <c r="O44" s="71"/>
      <c r="P44" s="71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</row>
    <row r="45" spans="1:32" s="84" customFormat="1" ht="12.75">
      <c r="A45" s="228"/>
      <c r="B45" s="229"/>
      <c r="C45" s="92"/>
      <c r="D45" s="230"/>
      <c r="E45" s="96"/>
      <c r="F45" s="215"/>
      <c r="G45" s="178"/>
      <c r="H45" s="71"/>
      <c r="I45" s="215"/>
      <c r="J45" s="71"/>
      <c r="K45" s="71"/>
      <c r="L45" s="71"/>
      <c r="M45" s="71"/>
      <c r="N45" s="71"/>
      <c r="O45" s="71"/>
      <c r="P45" s="71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</row>
    <row r="46" spans="1:32" s="84" customFormat="1" ht="12.75">
      <c r="A46" s="228"/>
      <c r="B46" s="229"/>
      <c r="C46" s="92"/>
      <c r="D46" s="230"/>
      <c r="E46" s="96"/>
      <c r="F46" s="215"/>
      <c r="G46" s="178"/>
      <c r="H46" s="71"/>
      <c r="I46" s="215"/>
      <c r="J46" s="71"/>
      <c r="K46" s="71"/>
      <c r="L46" s="71"/>
      <c r="M46" s="71"/>
      <c r="N46" s="71"/>
      <c r="O46" s="71"/>
      <c r="P46" s="71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</row>
    <row r="47" spans="1:32" s="84" customFormat="1" ht="12.75">
      <c r="A47" s="228"/>
      <c r="B47" s="229"/>
      <c r="C47" s="92"/>
      <c r="D47" s="230"/>
      <c r="E47" s="96"/>
      <c r="F47" s="215"/>
      <c r="G47" s="178"/>
      <c r="H47" s="71"/>
      <c r="I47" s="215"/>
      <c r="J47" s="71"/>
      <c r="K47" s="71"/>
      <c r="L47" s="71"/>
      <c r="M47" s="71"/>
      <c r="N47" s="71"/>
      <c r="O47" s="71"/>
      <c r="P47" s="71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</row>
    <row r="48" spans="1:32" s="84" customFormat="1" ht="12.75">
      <c r="A48" s="228"/>
      <c r="B48" s="229"/>
      <c r="C48" s="92"/>
      <c r="D48" s="230"/>
      <c r="E48" s="96"/>
      <c r="F48" s="215"/>
      <c r="G48" s="178"/>
      <c r="H48" s="71"/>
      <c r="I48" s="215"/>
      <c r="J48" s="71"/>
      <c r="K48" s="71"/>
      <c r="L48" s="71"/>
      <c r="M48" s="71"/>
      <c r="N48" s="71"/>
      <c r="O48" s="71"/>
      <c r="P48" s="71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</row>
    <row r="49" spans="1:32" s="84" customFormat="1" ht="12.75">
      <c r="A49" s="228"/>
      <c r="B49" s="229"/>
      <c r="C49" s="92"/>
      <c r="D49" s="230"/>
      <c r="E49" s="96"/>
      <c r="F49" s="215"/>
      <c r="G49" s="178"/>
      <c r="H49" s="71"/>
      <c r="I49" s="215"/>
      <c r="J49" s="71"/>
      <c r="K49" s="71"/>
      <c r="L49" s="71"/>
      <c r="M49" s="71"/>
      <c r="N49" s="71"/>
      <c r="O49" s="71"/>
      <c r="P49" s="71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</row>
    <row r="50" spans="1:40" s="84" customFormat="1" ht="12.75">
      <c r="A50" s="228"/>
      <c r="B50" s="229"/>
      <c r="C50" s="92"/>
      <c r="D50" s="230"/>
      <c r="E50" s="96"/>
      <c r="F50" s="215"/>
      <c r="G50" s="178"/>
      <c r="H50" s="71"/>
      <c r="I50" s="215"/>
      <c r="J50" s="71"/>
      <c r="K50" s="71"/>
      <c r="L50" s="71"/>
      <c r="M50" s="71"/>
      <c r="N50" s="71"/>
      <c r="O50" s="71"/>
      <c r="P50" s="71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94"/>
      <c r="AH50" s="71"/>
      <c r="AI50" s="71"/>
      <c r="AJ50" s="71"/>
      <c r="AK50" s="94"/>
      <c r="AL50" s="94"/>
      <c r="AM50" s="94"/>
      <c r="AN50" s="71"/>
    </row>
    <row r="51" spans="1:40" s="84" customFormat="1" ht="12.75">
      <c r="A51" s="228"/>
      <c r="B51" s="229"/>
      <c r="C51" s="92"/>
      <c r="D51" s="230"/>
      <c r="E51" s="96"/>
      <c r="F51" s="215"/>
      <c r="G51" s="178"/>
      <c r="H51" s="71"/>
      <c r="I51" s="215"/>
      <c r="J51" s="71"/>
      <c r="K51" s="71"/>
      <c r="L51" s="71"/>
      <c r="M51" s="71"/>
      <c r="N51" s="71"/>
      <c r="O51" s="71"/>
      <c r="P51" s="71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94"/>
      <c r="AH51" s="71"/>
      <c r="AI51" s="71"/>
      <c r="AJ51" s="71"/>
      <c r="AK51" s="94"/>
      <c r="AL51" s="94"/>
      <c r="AM51" s="94"/>
      <c r="AN51" s="71"/>
    </row>
    <row r="52" spans="1:40" s="84" customFormat="1" ht="12.75">
      <c r="A52" s="228"/>
      <c r="B52" s="229"/>
      <c r="C52" s="92"/>
      <c r="D52" s="230"/>
      <c r="E52" s="96"/>
      <c r="F52" s="215"/>
      <c r="G52" s="178"/>
      <c r="H52" s="71"/>
      <c r="I52" s="215"/>
      <c r="J52" s="71"/>
      <c r="K52" s="71"/>
      <c r="L52" s="71"/>
      <c r="M52" s="71"/>
      <c r="N52" s="71"/>
      <c r="O52" s="71"/>
      <c r="P52" s="71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94"/>
      <c r="AH52" s="71"/>
      <c r="AI52" s="71"/>
      <c r="AJ52" s="71"/>
      <c r="AK52" s="94"/>
      <c r="AL52" s="94"/>
      <c r="AM52" s="94"/>
      <c r="AN52" s="71"/>
    </row>
    <row r="53" ht="19.5" customHeight="1">
      <c r="AG53" s="232"/>
    </row>
  </sheetData>
  <sheetProtection/>
  <mergeCells count="10">
    <mergeCell ref="T10:Y10"/>
    <mergeCell ref="Z10:AE10"/>
    <mergeCell ref="AG10:AJ10"/>
    <mergeCell ref="AK10:AM10"/>
    <mergeCell ref="A39:D39"/>
    <mergeCell ref="A1:AN1"/>
    <mergeCell ref="A2:AN2"/>
    <mergeCell ref="A3:AN3"/>
    <mergeCell ref="A4:AN4"/>
    <mergeCell ref="AN10:AN13"/>
  </mergeCells>
  <printOptions/>
  <pageMargins left="0.1968503937007874" right="0" top="0.35" bottom="0.63" header="0" footer="0"/>
  <pageSetup horizontalDpi="300" verticalDpi="300" orientation="landscape" paperSize="5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11.28125" style="0" customWidth="1"/>
    <col min="2" max="2" width="29.28125" style="0" customWidth="1"/>
    <col min="4" max="4" width="12.421875" style="0" bestFit="1" customWidth="1"/>
    <col min="5" max="6" width="16.57421875" style="0" customWidth="1"/>
    <col min="7" max="7" width="50.140625" style="0" customWidth="1"/>
    <col min="8" max="8" width="15.421875" style="0" customWidth="1"/>
  </cols>
  <sheetData>
    <row r="1" spans="1:8" ht="12.75">
      <c r="A1" s="348" t="s">
        <v>131</v>
      </c>
      <c r="B1" s="348"/>
      <c r="C1" s="348"/>
      <c r="D1" s="348"/>
      <c r="E1" s="348"/>
      <c r="F1" s="348"/>
      <c r="G1" s="348"/>
      <c r="H1" s="348"/>
    </row>
    <row r="2" spans="1:8" ht="12.75">
      <c r="A2" s="12" t="s">
        <v>9</v>
      </c>
      <c r="B2" s="53"/>
      <c r="C2" s="356" t="s">
        <v>45</v>
      </c>
      <c r="D2" s="356"/>
      <c r="E2" s="356"/>
      <c r="F2" s="356"/>
      <c r="G2" s="11"/>
      <c r="H2" s="11"/>
    </row>
    <row r="3" spans="1:8" ht="12.75">
      <c r="A3" s="12" t="s">
        <v>7</v>
      </c>
      <c r="B3" s="12"/>
      <c r="C3" s="356" t="s">
        <v>161</v>
      </c>
      <c r="D3" s="356"/>
      <c r="E3" s="356"/>
      <c r="F3" s="356"/>
      <c r="G3" s="11"/>
      <c r="H3" s="11"/>
    </row>
    <row r="4" spans="1:8" ht="12.75">
      <c r="A4" s="356" t="s">
        <v>35</v>
      </c>
      <c r="B4" s="356"/>
      <c r="C4" s="356"/>
      <c r="D4" s="356"/>
      <c r="E4" s="356"/>
      <c r="F4" s="356"/>
      <c r="G4" s="356"/>
      <c r="H4" s="356"/>
    </row>
    <row r="5" spans="1:8" ht="12.75">
      <c r="A5" s="53"/>
      <c r="B5" s="53"/>
      <c r="C5" s="53"/>
      <c r="D5" s="53"/>
      <c r="E5" s="53"/>
      <c r="F5" s="53"/>
      <c r="G5" s="53"/>
      <c r="H5" s="53"/>
    </row>
    <row r="6" spans="1:8" ht="12.75">
      <c r="A6" s="53"/>
      <c r="B6" s="13" t="s">
        <v>150</v>
      </c>
      <c r="C6" s="53"/>
      <c r="D6" s="14"/>
      <c r="E6" s="14"/>
      <c r="F6" s="13"/>
      <c r="G6" s="13" t="s">
        <v>151</v>
      </c>
      <c r="H6" s="13"/>
    </row>
    <row r="7" spans="1:8" ht="12.75">
      <c r="A7" s="53"/>
      <c r="B7" s="53"/>
      <c r="C7" s="13"/>
      <c r="D7" s="14"/>
      <c r="E7" s="14"/>
      <c r="F7" s="13"/>
      <c r="G7" s="13"/>
      <c r="H7" s="13"/>
    </row>
    <row r="8" spans="1:8" ht="12.75">
      <c r="A8" s="53"/>
      <c r="B8" s="15" t="s">
        <v>129</v>
      </c>
      <c r="C8" s="1"/>
      <c r="D8" s="14"/>
      <c r="E8" s="14"/>
      <c r="F8" s="15" t="s">
        <v>55</v>
      </c>
      <c r="G8" s="15"/>
      <c r="H8" s="13"/>
    </row>
    <row r="9" spans="1:8" ht="13.5" thickBot="1">
      <c r="A9" s="56"/>
      <c r="B9" s="56"/>
      <c r="C9" s="56"/>
      <c r="D9" s="56"/>
      <c r="E9" s="56"/>
      <c r="F9" s="16"/>
      <c r="G9" s="16"/>
      <c r="H9" s="56"/>
    </row>
    <row r="10" spans="1:8" ht="13.5" thickBot="1">
      <c r="A10" s="349" t="s">
        <v>30</v>
      </c>
      <c r="B10" s="338" t="s">
        <v>43</v>
      </c>
      <c r="C10" s="351" t="s">
        <v>49</v>
      </c>
      <c r="D10" s="352"/>
      <c r="E10" s="352"/>
      <c r="F10" s="352"/>
      <c r="G10" s="353"/>
      <c r="H10" s="354" t="s">
        <v>51</v>
      </c>
    </row>
    <row r="11" spans="1:8" ht="12.75">
      <c r="A11" s="349"/>
      <c r="B11" s="338"/>
      <c r="C11" s="342" t="s">
        <v>50</v>
      </c>
      <c r="D11" s="344" t="s">
        <v>33</v>
      </c>
      <c r="E11" s="344" t="s">
        <v>34</v>
      </c>
      <c r="F11" s="346" t="s">
        <v>52</v>
      </c>
      <c r="G11" s="340" t="s">
        <v>53</v>
      </c>
      <c r="H11" s="354"/>
    </row>
    <row r="12" spans="1:8" ht="49.5" customHeight="1" thickBot="1">
      <c r="A12" s="350"/>
      <c r="B12" s="339"/>
      <c r="C12" s="343"/>
      <c r="D12" s="345"/>
      <c r="E12" s="345"/>
      <c r="F12" s="347"/>
      <c r="G12" s="341"/>
      <c r="H12" s="355"/>
    </row>
    <row r="13" spans="1:8" ht="13.5" thickBot="1">
      <c r="A13" s="17">
        <v>1</v>
      </c>
      <c r="B13" s="17">
        <v>2</v>
      </c>
      <c r="C13" s="17">
        <v>3</v>
      </c>
      <c r="D13" s="19">
        <v>4</v>
      </c>
      <c r="E13" s="19">
        <v>5</v>
      </c>
      <c r="F13" s="20">
        <v>6</v>
      </c>
      <c r="G13" s="21">
        <v>7</v>
      </c>
      <c r="H13" s="18">
        <v>8</v>
      </c>
    </row>
    <row r="14" spans="1:8" ht="12.75">
      <c r="A14" s="337" t="s">
        <v>19</v>
      </c>
      <c r="B14" s="22" t="s">
        <v>46</v>
      </c>
      <c r="C14" s="23"/>
      <c r="D14" s="24"/>
      <c r="E14" s="24"/>
      <c r="F14" s="25"/>
      <c r="G14" s="26"/>
      <c r="H14" s="27"/>
    </row>
    <row r="15" spans="1:8" ht="12.75">
      <c r="A15" s="338"/>
      <c r="B15" s="28" t="s">
        <v>132</v>
      </c>
      <c r="C15" s="29"/>
      <c r="D15" s="233"/>
      <c r="E15" s="233"/>
      <c r="F15" s="30"/>
      <c r="G15" s="31"/>
      <c r="H15" s="57"/>
    </row>
    <row r="16" spans="1:8" ht="12.75">
      <c r="A16" s="338"/>
      <c r="B16" s="28" t="s">
        <v>133</v>
      </c>
      <c r="C16" s="29"/>
      <c r="D16" s="233"/>
      <c r="E16" s="233"/>
      <c r="F16" s="30"/>
      <c r="G16" s="31"/>
      <c r="H16" s="57"/>
    </row>
    <row r="17" spans="1:8" ht="12.75">
      <c r="A17" s="338"/>
      <c r="B17" s="28" t="s">
        <v>134</v>
      </c>
      <c r="C17" s="29"/>
      <c r="D17" s="233"/>
      <c r="E17" s="233"/>
      <c r="F17" s="30"/>
      <c r="G17" s="31"/>
      <c r="H17" s="57"/>
    </row>
    <row r="18" spans="1:8" ht="12.75">
      <c r="A18" s="338"/>
      <c r="B18" s="32" t="s">
        <v>135</v>
      </c>
      <c r="C18" s="29"/>
      <c r="D18" s="233"/>
      <c r="E18" s="233"/>
      <c r="F18" s="30"/>
      <c r="G18" s="58"/>
      <c r="H18" s="59"/>
    </row>
    <row r="19" spans="1:8" ht="12.75">
      <c r="A19" s="338"/>
      <c r="B19" s="32" t="s">
        <v>136</v>
      </c>
      <c r="C19" s="29"/>
      <c r="D19" s="233"/>
      <c r="E19" s="233"/>
      <c r="F19" s="30"/>
      <c r="G19" s="58"/>
      <c r="H19" s="59"/>
    </row>
    <row r="20" spans="1:8" ht="12.75">
      <c r="A20" s="338"/>
      <c r="B20" s="32" t="s">
        <v>137</v>
      </c>
      <c r="C20" s="29"/>
      <c r="D20" s="233"/>
      <c r="E20" s="233"/>
      <c r="F20" s="30"/>
      <c r="G20" s="58"/>
      <c r="H20" s="59"/>
    </row>
    <row r="21" spans="1:8" ht="12.75">
      <c r="A21" s="338"/>
      <c r="B21" s="32" t="s">
        <v>138</v>
      </c>
      <c r="C21" s="29"/>
      <c r="D21" s="233"/>
      <c r="E21" s="233"/>
      <c r="F21" s="30"/>
      <c r="G21" s="58"/>
      <c r="H21" s="59"/>
    </row>
    <row r="22" spans="1:8" ht="12.75">
      <c r="A22" s="338"/>
      <c r="B22" s="32" t="s">
        <v>139</v>
      </c>
      <c r="C22" s="29"/>
      <c r="D22" s="233"/>
      <c r="E22" s="233"/>
      <c r="F22" s="30"/>
      <c r="G22" s="58"/>
      <c r="H22" s="59"/>
    </row>
    <row r="23" spans="1:8" ht="12.75">
      <c r="A23" s="338"/>
      <c r="B23" s="33" t="s">
        <v>47</v>
      </c>
      <c r="C23" s="29"/>
      <c r="D23" s="233"/>
      <c r="E23" s="233"/>
      <c r="F23" s="30"/>
      <c r="G23" s="31"/>
      <c r="H23" s="59"/>
    </row>
    <row r="24" spans="1:8" ht="13.5" thickBot="1">
      <c r="A24" s="339"/>
      <c r="B24" s="34" t="s">
        <v>8</v>
      </c>
      <c r="C24" s="35"/>
      <c r="D24" s="234"/>
      <c r="E24" s="234"/>
      <c r="F24" s="36"/>
      <c r="G24" s="37"/>
      <c r="H24" s="60"/>
    </row>
    <row r="25" spans="1:8" ht="12.75">
      <c r="A25" s="337" t="s">
        <v>31</v>
      </c>
      <c r="B25" s="38" t="s">
        <v>48</v>
      </c>
      <c r="C25" s="39"/>
      <c r="D25" s="235"/>
      <c r="E25" s="235"/>
      <c r="F25" s="40"/>
      <c r="G25" s="41"/>
      <c r="H25" s="61"/>
    </row>
    <row r="26" spans="1:8" ht="12.75">
      <c r="A26" s="338"/>
      <c r="B26" s="28" t="s">
        <v>132</v>
      </c>
      <c r="C26" s="29"/>
      <c r="D26" s="233"/>
      <c r="E26" s="233"/>
      <c r="F26" s="30"/>
      <c r="G26" s="31"/>
      <c r="H26" s="59"/>
    </row>
    <row r="27" spans="1:8" ht="12.75">
      <c r="A27" s="338"/>
      <c r="B27" s="42" t="s">
        <v>140</v>
      </c>
      <c r="C27" s="29"/>
      <c r="D27" s="233"/>
      <c r="E27" s="233"/>
      <c r="F27" s="30"/>
      <c r="G27" s="58"/>
      <c r="H27" s="62"/>
    </row>
    <row r="28" spans="1:8" ht="12.75">
      <c r="A28" s="338"/>
      <c r="B28" s="46" t="s">
        <v>47</v>
      </c>
      <c r="C28" s="43"/>
      <c r="D28" s="233"/>
      <c r="E28" s="233"/>
      <c r="F28" s="44"/>
      <c r="G28" s="45"/>
      <c r="H28" s="62"/>
    </row>
    <row r="29" spans="1:8" ht="13.5" thickBot="1">
      <c r="A29" s="339"/>
      <c r="B29" s="47" t="s">
        <v>8</v>
      </c>
      <c r="C29" s="48"/>
      <c r="D29" s="234"/>
      <c r="E29" s="234"/>
      <c r="F29" s="50"/>
      <c r="G29" s="51"/>
      <c r="H29" s="63"/>
    </row>
    <row r="30" spans="1:8" ht="12.75">
      <c r="A30" s="337" t="s">
        <v>32</v>
      </c>
      <c r="B30" s="52" t="s">
        <v>46</v>
      </c>
      <c r="C30" s="39"/>
      <c r="D30" s="235"/>
      <c r="E30" s="235"/>
      <c r="F30" s="40"/>
      <c r="G30" s="41"/>
      <c r="H30" s="61"/>
    </row>
    <row r="31" spans="1:8" ht="12.75">
      <c r="A31" s="338"/>
      <c r="B31" s="28" t="s">
        <v>132</v>
      </c>
      <c r="C31" s="29"/>
      <c r="D31" s="233"/>
      <c r="E31" s="233"/>
      <c r="F31" s="30"/>
      <c r="G31" s="31"/>
      <c r="H31" s="61"/>
    </row>
    <row r="32" spans="1:8" ht="12.75">
      <c r="A32" s="338"/>
      <c r="B32" s="42" t="s">
        <v>140</v>
      </c>
      <c r="C32" s="29"/>
      <c r="D32" s="233"/>
      <c r="E32" s="233"/>
      <c r="F32" s="30"/>
      <c r="G32" s="58"/>
      <c r="H32" s="59"/>
    </row>
    <row r="33" spans="1:8" ht="12.75">
      <c r="A33" s="338"/>
      <c r="B33" s="46" t="s">
        <v>47</v>
      </c>
      <c r="C33" s="43"/>
      <c r="D33" s="233"/>
      <c r="E33" s="233"/>
      <c r="F33" s="44"/>
      <c r="G33" s="45"/>
      <c r="H33" s="62"/>
    </row>
    <row r="34" spans="1:8" ht="13.5" thickBot="1">
      <c r="A34" s="339"/>
      <c r="B34" s="47" t="s">
        <v>8</v>
      </c>
      <c r="C34" s="48"/>
      <c r="D34" s="234"/>
      <c r="E34" s="234"/>
      <c r="F34" s="50"/>
      <c r="G34" s="51"/>
      <c r="H34" s="63"/>
    </row>
    <row r="35" spans="1:8" ht="12.75">
      <c r="A35" s="337" t="s">
        <v>155</v>
      </c>
      <c r="B35" s="38" t="s">
        <v>48</v>
      </c>
      <c r="C35" s="39"/>
      <c r="D35" s="235"/>
      <c r="E35" s="235"/>
      <c r="F35" s="40"/>
      <c r="G35" s="41"/>
      <c r="H35" s="61"/>
    </row>
    <row r="36" spans="1:8" ht="12.75">
      <c r="A36" s="338"/>
      <c r="B36" s="28" t="s">
        <v>132</v>
      </c>
      <c r="C36" s="29"/>
      <c r="D36" s="233"/>
      <c r="E36" s="233"/>
      <c r="F36" s="30"/>
      <c r="G36" s="31"/>
      <c r="H36" s="59"/>
    </row>
    <row r="37" spans="1:8" ht="12.75">
      <c r="A37" s="338"/>
      <c r="B37" s="42" t="s">
        <v>140</v>
      </c>
      <c r="C37" s="29"/>
      <c r="D37" s="233"/>
      <c r="E37" s="233"/>
      <c r="F37" s="30"/>
      <c r="G37" s="58"/>
      <c r="H37" s="59"/>
    </row>
    <row r="38" spans="1:8" ht="13.5" thickBot="1">
      <c r="A38" s="339"/>
      <c r="B38" s="47"/>
      <c r="C38" s="48"/>
      <c r="D38" s="49"/>
      <c r="E38" s="49"/>
      <c r="F38" s="50"/>
      <c r="G38" s="51"/>
      <c r="H38" s="63"/>
    </row>
    <row r="39" spans="1:8" ht="12.75">
      <c r="A39" s="64"/>
      <c r="B39" s="65"/>
      <c r="C39" s="65"/>
      <c r="D39" s="65"/>
      <c r="E39" s="65"/>
      <c r="F39" s="65"/>
      <c r="G39" s="65"/>
      <c r="H39" s="66"/>
    </row>
    <row r="40" spans="1:8" ht="12.75">
      <c r="A40" s="54"/>
      <c r="B40" s="1"/>
      <c r="C40" s="53"/>
      <c r="D40" s="53"/>
      <c r="E40" s="1"/>
      <c r="F40" s="53"/>
      <c r="G40" s="53"/>
      <c r="H40" s="55"/>
    </row>
    <row r="41" spans="1:8" ht="12.75">
      <c r="A41" s="54"/>
      <c r="B41" s="1"/>
      <c r="C41" s="53"/>
      <c r="D41" s="53"/>
      <c r="E41" s="1"/>
      <c r="F41" s="53"/>
      <c r="G41" s="53"/>
      <c r="H41" s="55"/>
    </row>
    <row r="42" spans="1:8" ht="12.75">
      <c r="A42" s="3"/>
      <c r="B42" s="3"/>
      <c r="C42" s="3"/>
      <c r="D42" s="3"/>
      <c r="E42" s="2"/>
      <c r="F42" s="53"/>
      <c r="G42" s="53"/>
      <c r="H42" s="55"/>
    </row>
    <row r="43" spans="1:8" ht="12.75">
      <c r="A43" s="54"/>
      <c r="B43" s="3" t="s">
        <v>130</v>
      </c>
      <c r="C43" s="67"/>
      <c r="D43" s="67"/>
      <c r="E43" s="3" t="s">
        <v>141</v>
      </c>
      <c r="F43" s="53"/>
      <c r="G43" s="53"/>
      <c r="H43" s="55"/>
    </row>
    <row r="44" spans="1:8" ht="13.5" thickBot="1">
      <c r="A44" s="68"/>
      <c r="B44" s="69"/>
      <c r="C44" s="56"/>
      <c r="D44" s="56"/>
      <c r="E44" s="69"/>
      <c r="F44" s="56"/>
      <c r="G44" s="56"/>
      <c r="H44" s="70"/>
    </row>
  </sheetData>
  <sheetProtection/>
  <mergeCells count="17">
    <mergeCell ref="A1:H1"/>
    <mergeCell ref="A10:A12"/>
    <mergeCell ref="B10:B12"/>
    <mergeCell ref="C10:G10"/>
    <mergeCell ref="H10:H12"/>
    <mergeCell ref="C2:F2"/>
    <mergeCell ref="C3:F3"/>
    <mergeCell ref="A4:H4"/>
    <mergeCell ref="A35:A38"/>
    <mergeCell ref="G11:G12"/>
    <mergeCell ref="A14:A24"/>
    <mergeCell ref="A25:A29"/>
    <mergeCell ref="A30:A34"/>
    <mergeCell ref="C11:C12"/>
    <mergeCell ref="D11:D12"/>
    <mergeCell ref="E11:E12"/>
    <mergeCell ref="F11:F12"/>
  </mergeCells>
  <printOptions/>
  <pageMargins left="0.7480314960629921" right="0.2755905511811024" top="0.4724409448818898" bottom="0.7086614173228347" header="0" footer="0"/>
  <pageSetup horizontalDpi="300" verticalDpi="300" orientation="landscape" paperSize="5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SALUD</dc:creator>
  <cp:keywords/>
  <dc:description/>
  <cp:lastModifiedBy>Maria Daniela Bacca Gutierrz</cp:lastModifiedBy>
  <cp:lastPrinted>2012-06-07T15:27:03Z</cp:lastPrinted>
  <dcterms:created xsi:type="dcterms:W3CDTF">2003-04-22T22:05:17Z</dcterms:created>
  <dcterms:modified xsi:type="dcterms:W3CDTF">2016-05-20T22:27:11Z</dcterms:modified>
  <cp:category/>
  <cp:version/>
  <cp:contentType/>
  <cp:contentStatus/>
</cp:coreProperties>
</file>