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456" firstSheet="4" activeTab="4"/>
  </bookViews>
  <sheets>
    <sheet name="COMPLETA" sheetId="1" state="hidden" r:id="rId1"/>
    <sheet name="SI HA OCURRIDO (HISTORICO)" sheetId="2" state="hidden" r:id="rId2"/>
    <sheet name="ZNVT" sheetId="3" state="hidden" r:id="rId3"/>
    <sheet name="Hoja3" sheetId="4" state="hidden" r:id="rId4"/>
    <sheet name="MATRIZ DE PRIORIZACIÓN " sheetId="5" r:id="rId5"/>
    <sheet name="GENERAL" sheetId="6" state="hidden" r:id="rId6"/>
  </sheets>
  <definedNames>
    <definedName name="Extgeo">'MATRIZ DE PRIORIZACIÓN '!$D$13:$K$13</definedName>
    <definedName name="ExtGeografica">'MATRIZ DE PRIORIZACIÓN '!$D$13:$J$13</definedName>
    <definedName name="_xlnm.Print_Area" localSheetId="4">'MATRIZ DE PRIORIZACIÓN '!$A$5:$R$38</definedName>
    <definedName name="_xlnm.Print_Titles" localSheetId="4">'MATRIZ DE PRIORIZACIÓN '!$1:$3</definedName>
  </definedNames>
  <calcPr fullCalcOnLoad="1"/>
</workbook>
</file>

<file path=xl/sharedStrings.xml><?xml version="1.0" encoding="utf-8"?>
<sst xmlns="http://schemas.openxmlformats.org/spreadsheetml/2006/main" count="388" uniqueCount="271">
  <si>
    <t xml:space="preserve">Probabilidad </t>
  </si>
  <si>
    <t>Ocurrencia</t>
  </si>
  <si>
    <t>Otros países</t>
  </si>
  <si>
    <t>Otras enfermedades similares</t>
  </si>
  <si>
    <t>Morbilidad</t>
  </si>
  <si>
    <t>Muertes por evento</t>
  </si>
  <si>
    <t>Necesidad de atencion en nivel superior de complejidad</t>
  </si>
  <si>
    <t>Costo atencion medica</t>
  </si>
  <si>
    <t>Costo incapacidad</t>
  </si>
  <si>
    <t>Carga economica</t>
  </si>
  <si>
    <t>Impacto humano</t>
  </si>
  <si>
    <t>Afectacion de la infraestructura</t>
  </si>
  <si>
    <t>Afectacion capacidad de respuesta</t>
  </si>
  <si>
    <t>Afectacion del talento humano</t>
  </si>
  <si>
    <t>Sobreutilización de los servicios</t>
  </si>
  <si>
    <t>Impacto sobre el SGSS</t>
  </si>
  <si>
    <t>Impacto social</t>
  </si>
  <si>
    <t>Afectacion del desempeño</t>
  </si>
  <si>
    <t>Escolar</t>
  </si>
  <si>
    <t>Laboral</t>
  </si>
  <si>
    <t>Familiar</t>
  </si>
  <si>
    <t>Nivel de preparacion institucional</t>
  </si>
  <si>
    <t>Efectividad control</t>
  </si>
  <si>
    <t xml:space="preserve">Prevencion </t>
  </si>
  <si>
    <t>Tratamiento</t>
  </si>
  <si>
    <t>Amenaza percibida</t>
  </si>
  <si>
    <t>Efectividad percibida</t>
  </si>
  <si>
    <t>Estigmatización</t>
  </si>
  <si>
    <t>Subvaloracion de impactos</t>
  </si>
  <si>
    <t>VULNERABILIDAD</t>
  </si>
  <si>
    <t>Si ha ocurrido antes (histórico)</t>
  </si>
  <si>
    <t>No ha ocurrido (proyectado)</t>
  </si>
  <si>
    <t>Planificacion</t>
  </si>
  <si>
    <t>Operaciones</t>
  </si>
  <si>
    <t>logistica y recursos</t>
  </si>
  <si>
    <t>Percepción de la comunidad</t>
  </si>
  <si>
    <t>Planificación</t>
  </si>
  <si>
    <t xml:space="preserve">Prevención </t>
  </si>
  <si>
    <t>AMENAZA (50)</t>
  </si>
  <si>
    <t>VULNERABILIDAD (50)</t>
  </si>
  <si>
    <t>Severidad de las consecuencias (15)</t>
  </si>
  <si>
    <t>Porcentaje de población afectada (35)</t>
  </si>
  <si>
    <t>Subvaloración de impactos</t>
  </si>
  <si>
    <t>3 Varios integrantes enfermos que requieren atención familiar</t>
  </si>
  <si>
    <t xml:space="preserve">Riesgo </t>
  </si>
  <si>
    <t xml:space="preserve">Total </t>
  </si>
  <si>
    <t>1 punto.
Baja complejidad</t>
  </si>
  <si>
    <t>3 puntos.
Alta complejidad</t>
  </si>
  <si>
    <t>1  punto.
La incapacidad no supera los 3 días de duración</t>
  </si>
  <si>
    <t xml:space="preserve">2 puntos.
La incapacidad supera los 3 días de duración </t>
  </si>
  <si>
    <t>1 punto.
Poco o ningún daño a las instalaciones, sin pérdida de capacidad funcional</t>
  </si>
  <si>
    <t xml:space="preserve">3 puntos.
Daño moderado a las instalaciones, con perdida parcial de la capacidad funcional </t>
  </si>
  <si>
    <t>5 puntos.
Daño grave a las instalaciones, con perdida total de la capacidad</t>
  </si>
  <si>
    <t>1 punto.
El 25 % o menos del talento humano impedido para prestar servicios.</t>
  </si>
  <si>
    <t>3 puntos.
Hasta el 50 % del talento humano impedido para prestar servicios.</t>
  </si>
  <si>
    <t>5 puntos.
Mas del 50 % del talento humano impedido para prestar servicios.</t>
  </si>
  <si>
    <t xml:space="preserve">1 punto. 
Capacidad habitual </t>
  </si>
  <si>
    <t xml:space="preserve">0 puntos.
Sin afectación </t>
  </si>
  <si>
    <t>1 punto.
Ausentismo escolar</t>
  </si>
  <si>
    <t>2 puntos.
Cierre temporal de las instituciones educativas</t>
  </si>
  <si>
    <t xml:space="preserve">1 punto.
Ausentismo de trabajadores  no compromete el funcionamiento. </t>
  </si>
  <si>
    <t xml:space="preserve">2 puntos.
Ausentismo de trabajadores compromete levemente funcionamiento. </t>
  </si>
  <si>
    <t xml:space="preserve">3 puntos.
Ausentismo que compromete gravemente la operación </t>
  </si>
  <si>
    <t>4 puntos.
Cierre temporal de la institución</t>
  </si>
  <si>
    <t>1 punto.
Con planes de preparación institucional</t>
  </si>
  <si>
    <t>2 puntos.
Sin planes de preparación institucional</t>
  </si>
  <si>
    <t>1 punto.
Ha realizado uno o varios simulacros</t>
  </si>
  <si>
    <t>3 puntos.
No ha realizado ni simulación, ni simulacro</t>
  </si>
  <si>
    <t>1 punto.
Equipo sectorial responsable de la coordinación</t>
  </si>
  <si>
    <t>3 puntos.
Un proceso o procedimiento sectorial</t>
  </si>
  <si>
    <t>4 puntos.
Sin coordinación</t>
  </si>
  <si>
    <t>1 punto.
Equipo intersectorial responsable de la coordinación</t>
  </si>
  <si>
    <t>3 puntos.
Un proceso o procedimiento intersectorial</t>
  </si>
  <si>
    <t>1 punto.
Equipo de respuesta inmediata con procedimientos</t>
  </si>
  <si>
    <t>3 puntos.
Se cuenta con equipo o procedimiento</t>
  </si>
  <si>
    <t>6 puntos.
Sin equipo y sin procedimiento</t>
  </si>
  <si>
    <t>2 puntos.
Ha realizado un o varias simulaciones, sin simulacros</t>
  </si>
  <si>
    <t>10 puntos. Intervenciones que se suponen son efectivas y  las coberturas no son comprobadas</t>
  </si>
  <si>
    <t>15 puntos.
No hay intervenciones preventivas efectivas</t>
  </si>
  <si>
    <t>1 punto. 
Tratamiento disponibles y con efectividad comprobada</t>
  </si>
  <si>
    <t>5 puntos.
 Tratamiento con efectividad comprobada, pero no disponibles</t>
  </si>
  <si>
    <t>10 puntos.
Tratamiento sin efectividad</t>
  </si>
  <si>
    <t>5 puntos.
Intervenciones con efectividad  y cobertura comprobadas</t>
  </si>
  <si>
    <t>MATRIZ DE PRIORIZACIÓN PARA EVENTOS DE INTERES EN SALUD PÚBLICA</t>
  </si>
  <si>
    <r>
      <rPr>
        <sz val="11"/>
        <rFont val="Calibri"/>
        <family val="2"/>
      </rPr>
      <t xml:space="preserve">6 puntos.
Supera el nivel de referencia entre el 20 al </t>
    </r>
    <r>
      <rPr>
        <sz val="11"/>
        <color theme="1"/>
        <rFont val="Calibri"/>
        <family val="2"/>
      </rPr>
      <t>40 %.</t>
    </r>
  </si>
  <si>
    <t>7 puntos.
Supera el nivel de referencia entre el 41 al 60 %.</t>
  </si>
  <si>
    <t>8 puntos.
Supera el nivel de referencia entre el 61 al 80 %.</t>
  </si>
  <si>
    <t>9 puntos.
Supera el nivel de referencia entre el 81 al 100 %.</t>
  </si>
  <si>
    <t>10 puntos.
Supera el nivel de referencia en más del 100 %</t>
  </si>
  <si>
    <r>
      <t xml:space="preserve">4 puntos.
Por debajo del nivel de referencia hasta el 20 %. 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</si>
  <si>
    <r>
      <rPr>
        <sz val="11"/>
        <rFont val="Calibri"/>
        <family val="2"/>
      </rPr>
      <t xml:space="preserve">3 puntos.
Por debajo del nivel de referencia entre un 21 a 40 </t>
    </r>
    <r>
      <rPr>
        <sz val="11"/>
        <color theme="1"/>
        <rFont val="Calibri"/>
        <family val="2"/>
      </rPr>
      <t xml:space="preserve">%. </t>
    </r>
  </si>
  <si>
    <t xml:space="preserve">2 puntos.
Por debajo del nivel de referencia entre el 41 a 60 %. </t>
  </si>
  <si>
    <t xml:space="preserve">0 puntos.
Por debajo del nivel de referencia en mas del 80 %. </t>
  </si>
  <si>
    <t xml:space="preserve">5 puntos.
 Iguala o supera el nivel de referencia hasta un 19 %.   </t>
  </si>
  <si>
    <t xml:space="preserve">1 punto.
Por debajo del nivel de referencia entre el 61 a 80 %. </t>
  </si>
  <si>
    <t>2 puntos.
Media complejidad</t>
  </si>
  <si>
    <t>1 punto.
 Con logística y con recursos disponibles</t>
  </si>
  <si>
    <t>3 puntos.
Se cuenta con logística o con recursos</t>
  </si>
  <si>
    <t>6 puntos.
Ni logística, ni recursos disponibles</t>
  </si>
  <si>
    <t>2 puntos.
Un líder responsable de la coordinación intersectorial</t>
  </si>
  <si>
    <t xml:space="preserve">2 Algún integrante enfermo que requiere asistencia de otro integrante </t>
  </si>
  <si>
    <t>4 Muerte de algún integrante de la familia</t>
  </si>
  <si>
    <t xml:space="preserve">1  punto.
El costo de la atención no supera el promedio de la UPC nacional y el numero de casos esta por debajo de la proporción nacional de morbilidad. </t>
  </si>
  <si>
    <t>1 punto.
Ausencia por enfermedad de algún integrante de la familia</t>
  </si>
  <si>
    <t>2 puntos. 
Un líder responsable de la coordinación sectorial</t>
  </si>
  <si>
    <t>Aceptabilidad (5)</t>
  </si>
  <si>
    <t>5 puntos.
Conocimiento sobre el evento pero no sobre sus efectos</t>
  </si>
  <si>
    <t>5 puntos.
No aceptabilidad al riesgo</t>
  </si>
  <si>
    <t>Necesidad de atención en nivel superior de complejidad (30)</t>
  </si>
  <si>
    <t>Escolar (20)</t>
  </si>
  <si>
    <t>Laboral (40)</t>
  </si>
  <si>
    <t>Familiar (40)</t>
  </si>
  <si>
    <t>Prevención (50)</t>
  </si>
  <si>
    <t>Tratamiento y control (50)</t>
  </si>
  <si>
    <t xml:space="preserve">1 punto.
Conocimiento sobre el evento y sus efectos
</t>
  </si>
  <si>
    <t>Percepción de la comunidad (20)</t>
  </si>
  <si>
    <t>VULNERABILIDAD (30)</t>
  </si>
  <si>
    <t>Percepción de la comunidad (30)</t>
  </si>
  <si>
    <t>Conocimiento (15)</t>
  </si>
  <si>
    <t>Conocimiento (20)</t>
  </si>
  <si>
    <t>Aceptabilidad (10)</t>
  </si>
  <si>
    <t>10 puntos.
Conocimiento sobre el evento pero no sobre sus efectos</t>
  </si>
  <si>
    <t xml:space="preserve">20 puntos.
Ningún conocimiento sobre el evento y sus efectos
</t>
  </si>
  <si>
    <t>10 puntos.
No aceptabilidad al riesgo</t>
  </si>
  <si>
    <t>1 punto.
Aceptabilidad al riesgo</t>
  </si>
  <si>
    <r>
      <rPr>
        <sz val="11"/>
        <rFont val="Calibri"/>
        <family val="2"/>
      </rPr>
      <t xml:space="preserve">6 puntos.
Supera el nivel de referencia entre el 20 al </t>
    </r>
    <r>
      <rPr>
        <sz val="11"/>
        <color theme="1"/>
        <rFont val="Calibri"/>
        <family val="2"/>
      </rPr>
      <t>40 %.</t>
    </r>
  </si>
  <si>
    <r>
      <t xml:space="preserve">4 puntos.
Por debajo del nivel de referencia hasta el 20 %. 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</si>
  <si>
    <r>
      <rPr>
        <sz val="11"/>
        <rFont val="Calibri"/>
        <family val="2"/>
      </rPr>
      <t xml:space="preserve">3 puntos.
Por debajo del nivel de referencia entre un 21 a 40 </t>
    </r>
    <r>
      <rPr>
        <sz val="11"/>
        <color theme="1"/>
        <rFont val="Calibri"/>
        <family val="2"/>
      </rPr>
      <t xml:space="preserve">%. </t>
    </r>
  </si>
  <si>
    <t>Costo incapacidad (1)</t>
  </si>
  <si>
    <t>Afectación de la infraestructura (3)</t>
  </si>
  <si>
    <t>Afectación del talento humano (2)</t>
  </si>
  <si>
    <t xml:space="preserve">1 punto. 
El evento no genera afectación de la convivencia. </t>
  </si>
  <si>
    <t>PERCEPCIÓN Y TOLERANCIA AL RIESGO (20)</t>
  </si>
  <si>
    <t>Impacto humano (30)</t>
  </si>
  <si>
    <t>Muertes por evento (15)</t>
  </si>
  <si>
    <t>Morbilidad (15)</t>
  </si>
  <si>
    <t>Impacto sobre el SGSS (15)</t>
  </si>
  <si>
    <t>Impacto social (5)</t>
  </si>
  <si>
    <t>Convivencia (5)</t>
  </si>
  <si>
    <t>Afectación del desempeño (5)</t>
  </si>
  <si>
    <t>2 puntos.
El evento genera alteración de la convivencia, sin muerte.</t>
  </si>
  <si>
    <t xml:space="preserve">5 puntos.
Muerte (homicidio, suicidio) por afectación de la convivencia.  </t>
  </si>
  <si>
    <t>Afectación capacidad de respuesta (10)</t>
  </si>
  <si>
    <t>Carga económica (5)</t>
  </si>
  <si>
    <t>Sobreutilización de los servicios (10)</t>
  </si>
  <si>
    <t>5 puntos.
Igual a la capacidad máxima</t>
  </si>
  <si>
    <t>10 puntos.
Supero la capacidad máxima Y/O MAS DEL 50% DEAFECTACIÓN A PERSONAL DE SALUD</t>
  </si>
  <si>
    <t xml:space="preserve">3 puntos.
El costo de la atención supera el promedio de UPC o el numero de casos supera la proporción nacional de morbilidad. </t>
  </si>
  <si>
    <t>5 puntos.
El costo de la atención sobrepase la UPC promedio nacional y el numero de casos de la proporción nacional de morbilidad.</t>
  </si>
  <si>
    <t>Costo atención medica (5)</t>
  </si>
  <si>
    <t>Nivel de preparación institucional (20)</t>
  </si>
  <si>
    <t>Efectividad control (10)</t>
  </si>
  <si>
    <t>Ejecución de la respuesta (9)</t>
  </si>
  <si>
    <t>Coordinación de la respuesta (6)</t>
  </si>
  <si>
    <t>Planificación (5)</t>
  </si>
  <si>
    <t xml:space="preserve">Planes de acción para emergencias (2) </t>
  </si>
  <si>
    <t>Simulaciones y Simulacros (3)</t>
  </si>
  <si>
    <t>Sectorial (3)</t>
  </si>
  <si>
    <t>Intersectorial (3)</t>
  </si>
  <si>
    <t>Operaciones en terreno (5)</t>
  </si>
  <si>
    <t>Logística y recursos (4)</t>
  </si>
  <si>
    <t>1 punto.
 Con logística y con recursos disponibles fisicos y humanos</t>
  </si>
  <si>
    <t>ESE (6)</t>
  </si>
  <si>
    <t>6 puntos.
Sin planes de preparación institucional</t>
  </si>
  <si>
    <t>Coordinación de la respuesta (8)</t>
  </si>
  <si>
    <t>4 puntos. 
Un líder responsable de la coordinación sectorial</t>
  </si>
  <si>
    <t>8 puntos.
Sin coordinación</t>
  </si>
  <si>
    <t>Ejecución de la respuesta (6)</t>
  </si>
  <si>
    <t>Logística y recursos (6)</t>
  </si>
  <si>
    <t>6 puntos.
No se cuenta con logística y/o con recursos fisicos y humanos</t>
  </si>
  <si>
    <t>Planes de acción para emergencias (6)</t>
  </si>
  <si>
    <t>Sectorial (8)</t>
  </si>
  <si>
    <t>Efectividad y control (10)</t>
  </si>
  <si>
    <t xml:space="preserve">1 punto. 
Tratamiento disponibles y suficiente. </t>
  </si>
  <si>
    <t xml:space="preserve">10 puntos.
 Tratamiento no disponible o no suficiente. </t>
  </si>
  <si>
    <t>Tratamiento y control (10)</t>
  </si>
  <si>
    <t>PERCEPCIÓN DEL RIESGO (20)</t>
  </si>
  <si>
    <t>1 punto.
Conocimiento sobre el evento y sus efectos</t>
  </si>
  <si>
    <t>15 puntos.
Ningún conocimiento sobre el evento y sus efectos</t>
  </si>
  <si>
    <t>5 puntos.
Igual al nivel de referencia o por debajo hasta el 25 %</t>
  </si>
  <si>
    <t>1 punto.
Por debajo del nivel de referencia en mas del 25%</t>
  </si>
  <si>
    <t xml:space="preserve">10 puntos.
Por encima del nivel de referencia hasta un 25% </t>
  </si>
  <si>
    <t>15 puntos.
Por encima del nivel de referencia en mas del 25%</t>
  </si>
  <si>
    <t>Ocurrencia (50)</t>
  </si>
  <si>
    <t>vulnerabilidad institucional (30)</t>
  </si>
  <si>
    <t>vulnerabilidad poblacional (20)</t>
  </si>
  <si>
    <t>Evento</t>
  </si>
  <si>
    <t>Puntaje</t>
  </si>
  <si>
    <t>Medios de comunicación</t>
  </si>
  <si>
    <t>Impacto turístico o comercial</t>
  </si>
  <si>
    <t>Acceso geográfico</t>
  </si>
  <si>
    <t>Accesibilidad geográfica y características del área afectada</t>
  </si>
  <si>
    <t xml:space="preserve"> Perfiles, logística y recursos</t>
  </si>
  <si>
    <t>Investigación epidemiológica de campo</t>
  </si>
  <si>
    <t xml:space="preserve">Capacidad de vigilancia epidemiológica </t>
  </si>
  <si>
    <t xml:space="preserve">Difusión en medios de comunicación </t>
  </si>
  <si>
    <t>Extensión geográfica</t>
  </si>
  <si>
    <t>Características del evento</t>
  </si>
  <si>
    <t xml:space="preserve">Impacto sobre el SGSSS </t>
  </si>
  <si>
    <t>Nivel de riesgo</t>
  </si>
  <si>
    <t>Respuesta</t>
  </si>
  <si>
    <t>I</t>
  </si>
  <si>
    <t>Municipal</t>
  </si>
  <si>
    <t>II</t>
  </si>
  <si>
    <t>Departamental</t>
  </si>
  <si>
    <t>III</t>
  </si>
  <si>
    <t>Departamental/ Nacional</t>
  </si>
  <si>
    <t>IV</t>
  </si>
  <si>
    <t>Nacional/ intersectorial. Internacional.</t>
  </si>
  <si>
    <t>Cualquiera de los siguientes:
- Casos aislados en un solo municipio.
- Casos notificados en una sola familia.
- Casos en una sola Institución.</t>
  </si>
  <si>
    <t>Cualquiera de los siguientes:
- Casos o evento diseminado en un municipio.
 - Casos en varias Instituciones de un mismo municipio.</t>
  </si>
  <si>
    <t>Cualquiera de los siguientes:
- Casos o evento con extensión a varios municipios. 
- Casos o eventos notificados en dos o más regiones.</t>
  </si>
  <si>
    <t>Evento con extensión en varios países con alto trafico nacional o evento en paises limitrofes.</t>
  </si>
  <si>
    <t>Cualquiera de los siguientes: 
- Evento de etiología desconocida con muertes
- Evento en alerta internacional,ESPII, evento en el marco de RSI con inminente ingreso al País. 
- Tasa de ataque muy elevada mas del 5 % del municipio. 
- Tasa de ataque en el área mayor del 50 %.</t>
  </si>
  <si>
    <t>Cualquiera de los siguientes:
- Zona afectada es rural y no es visitada por turistas. 
- El sistema económico no esta afectado.</t>
  </si>
  <si>
    <t xml:space="preserve">Cualquiera de los siguientes: 
- Evento emergente, re emergente o de etiología desconocida que no ha ocasionado muertes.
- Evento con aberración positiva en brote.
- Evento de interes en salud pública con muertes relacionadas.  
- Tasa de ataque alta 2 a 5 % del municipio. 
- Evento de alta patogenicidad, virulencia y transmisibilidad. </t>
  </si>
  <si>
    <t>Cualquiera de los siguientes:
- Evento endémico conocido.
- Evento en zona de seguridad.
- Tasa de ataque baja &lt; 1% del municipio.</t>
  </si>
  <si>
    <t>Cualquiera de los siguientes: 
- Evento epidémico conocido recurrente en el área. 
- Evento con aberración epidemica positiva o en zona de alerta. 
- Tasa de ataque moderada a alta 1 a 2 % del municipio.
- Posibilidad de diseminación por cantidad de susceptibles.
- Baja patogenicidad, virulencia y transmisibilidad.</t>
  </si>
  <si>
    <t xml:space="preserve">Cualquiera de los siguientes:
- Zona afectada es un municipio no turístico y no es capital del departamento. 
- El evento no genera afectación de la convivencia social. </t>
  </si>
  <si>
    <t xml:space="preserve">Cualquiera de los siguientes:
- Zona afectada es un municipio turístico o con alta influencia económica. 
- Evento que genera afectación de la convivencia social. </t>
  </si>
  <si>
    <t xml:space="preserve">Cualquiera de los siguientes:
- Zona afectada es un departamento fronterizo internacional de alto movimiento. 
- Evento que genera alteración de convivencia local con  muertes relacionadas. </t>
  </si>
  <si>
    <t>Cualquiera de los siguientes:
- Se puede acceder al área afectada entre 6 y 12 horas.
- Población no indígena o no son grupos poblacionales especiales.</t>
  </si>
  <si>
    <t>Cualquiera de los siguientes:
- Se puede acceder al área afectada en menos de 6 horas.
- Población no indígena o no son grupos poblacionales especiales.</t>
  </si>
  <si>
    <t xml:space="preserve">Cualquiera de los siguientes:
- Se puede acceder al área afectada entre 12 horas y 24 horas.
- Población es indígena o son grupos poblacionales especiales. 
- Población afectada por calamidad natural o antrópica, sin afectación a la capacidad de respuesta. </t>
  </si>
  <si>
    <t xml:space="preserve">Cualquiera de los siguientes:
- Población afectada por una situación de desastre natura con compromiso de la capacidad de respuesta.
- No se cuenta con capacidad para el ingreso al área. </t>
  </si>
  <si>
    <t xml:space="preserve">El municipio o nivel local cuenta con capacidad de respuesta: 
- Planes de preparación y respuesta a emergencias.
- Disponibilidad de ERI municipal y profesionales con entrenamiento en investigación de campo. 
- Cuentan con insumos suficientes. </t>
  </si>
  <si>
    <t xml:space="preserve">El municipio o nivel local no cuenta con capacidad de respuesta, pero el Departamento cuenta con capacidad de respuesta:
- Planes de preparación y respuesta a emergencias.
- Disponbibilidad de un ERI departamental y profesionales con entrenamiento en investigación de campo. 
- Cuentan con insumos suficientes. </t>
  </si>
  <si>
    <t xml:space="preserve">El nivel departamental no cuenta con capacidad de respuesta, pero el nivel central cuenta con capacidad de respuesta:
- Planes de preparación y respuesta a emergencias.
- Disponibilidad de un ERI nacional con capacidad de despliegue.
- Recursos limitados del nivel local y departamental. </t>
  </si>
  <si>
    <t xml:space="preserve">El nivel central no tiene capacidad de respuesta, recursos limitados nacionales para la respuesta. 
Se requiere del apoyo del nivel internacional para las actividades de respuesta. </t>
  </si>
  <si>
    <t xml:space="preserve">El municipio o nivel local no tiene retraso en la notificación y realiza el análisis de los datos, cuenta con responsable de la vigilancia para el evento. </t>
  </si>
  <si>
    <t xml:space="preserve">El municipio o nivel local tiene retrasos en la notificación, pero el Departamento no tiene retrasos en la notificación, realiza el análisis de los datos y cuenta con responsable de la vigilancia para el evento. </t>
  </si>
  <si>
    <t xml:space="preserve">El nivel Departamental tiene retrasos en la notificación o silencio epidemiologico, pero el nivel nacional realiza el análisis de los datos y cuenta con capacidad para la vigilancia de los eventos.  </t>
  </si>
  <si>
    <t>Cualquiera de los siguientes:
- El sistema de vigilancia no es capaz de identificar cambios inusuales o inusitados del comportamiento de los eventos de interés en salud pública.
- Silencio epidemiológico persistente del nivel departamental.</t>
  </si>
  <si>
    <t>La situación no esta en medios y el nivel locales cuenta con planes de manejo de medios y comunicación del riesgo.</t>
  </si>
  <si>
    <t xml:space="preserve">La situación aparece en medios locales o regionales, el nivel departamental tiene capacidad para la implementación del plan de manejo de medios y comunicación del riesgo. </t>
  </si>
  <si>
    <t xml:space="preserve">La situación esta en medios nacionales, el nivel departamental no tiene capacidad para la implementación del manejo de medios. 
El nivel nacional cuenta con capacidad para el manejo de medios y comunicación del riesgo. </t>
  </si>
  <si>
    <t xml:space="preserve">Cualquiera de los siguientes:
- El nivel nacional no tiene capacidad para el manejo de medios y comunicación del riesgo. 
- Solicitud explicita de apoyo de una autoridad departamental, nacional o internacional. </t>
  </si>
  <si>
    <t>Cualquiera de los siguientes: 
- El numero de casos que asiste a servicios de salud es superior a los usual.
- Evento que requiere de medicación controlada o en el marco de la Salud pública
- Tratamiento en hospitales centrales y de IV nivel; no hay tratamiento especifico; los hospitales regionales no tienen capacidad</t>
  </si>
  <si>
    <t xml:space="preserve">Cualquiera de los siguientes: 
- Colapso de los servicios de salud. 
- Afectación de personal de salud. </t>
  </si>
  <si>
    <t>Carga económica, disponibilidad y efectividad</t>
  </si>
  <si>
    <t>Cualquiera de los siguientes:
- El numero de casos que asisten a servicios de salud es igual a lo usual.
- Tratamiento disponible en segundo nivel y tercer nivel.</t>
  </si>
  <si>
    <t>INSTITUTO NACIONAL DE SALUD
MATRIZ DE PRIORIZACIÓN PARA EVENTOS DE INTERES EN SALUD PÚBLICA
Dirección de Analisis del Riesgo en Salud Pública</t>
  </si>
  <si>
    <t>Vigilancia epidemiológica</t>
  </si>
  <si>
    <t>&lt;10</t>
  </si>
  <si>
    <t>&gt;101</t>
  </si>
  <si>
    <t>11 a 50</t>
  </si>
  <si>
    <t>51 a 100</t>
  </si>
  <si>
    <t>PUNTAJE</t>
  </si>
  <si>
    <t>RESPUESTA</t>
  </si>
  <si>
    <t>NIVEL DEL RIESGO</t>
  </si>
  <si>
    <t>TABLA DE PUNTAJE</t>
  </si>
  <si>
    <t>PROCESO 
VIGILANCIA Y ANÁLISIS DEL 
RIESGO EN SALUD PÍBLICA</t>
  </si>
  <si>
    <t>AMENAZA</t>
  </si>
  <si>
    <t>CRITERIOS</t>
  </si>
  <si>
    <t>FOR-R02.4220-004</t>
  </si>
  <si>
    <t xml:space="preserve">MATRIZ DE PRIORIZACIÓN PARA EVENTOS DE INTERÉS EN SALUD PÚBLICA </t>
  </si>
  <si>
    <t>Brotes de IAAS</t>
  </si>
  <si>
    <t>Aplicar adicional cuando se contemplen situaciones ambientales o brotes de IAAS, según corresponda</t>
  </si>
  <si>
    <t>Situaciones ambientales</t>
  </si>
  <si>
    <t>Cualquiera de las siguientes:
El agente es conocido y la situación se puede controlar en menos de 72 horas. 
Sin afectación de lineas vitales (agua, suelo, aire)</t>
  </si>
  <si>
    <t>Cualquiera de las siguientes:
El agente es conocido y la situación requiere menos de 72 horas para controlarse. 
Probable aparición de eventos de interes en salud pública. 
Afectación en área rural.</t>
  </si>
  <si>
    <t>Cualquiera de las siguientes:
El agente es desconocido o conocido y la situación requiere más de 72 horas para controlarse. 
Afectación en corto plazo.
Afectación de una linea vital y alto riesgo de aparición de eventos de interes en salud pública. 
Afectación urbana localizada.
Afectación de animales de consumo.</t>
  </si>
  <si>
    <r>
      <t>Cualquiera de los siguientes:
- Nú</t>
    </r>
    <r>
      <rPr>
        <sz val="10"/>
        <rFont val="Calibri"/>
        <family val="2"/>
      </rPr>
      <t>mero de casos que asisten a servicios es menor a lo usual. 
- Tratamiento disponible en los primeros niveles de atención</t>
    </r>
  </si>
  <si>
    <t>Cualquiera de las siguientes:
Evento o fenomeno climatico extremo (p,e Huracán)
Afectación de una o más lineas vitales y aparición de eventos de interes en salud pública secundarios. 
Afectación urbana extensa.</t>
  </si>
  <si>
    <t xml:space="preserve">Brotes de IAAS por microorganismos sensibles o una o dos familias de anitbióticos.
Brote de IAAS con entidad territorial e institucional con capacidad de respuesta demostrada con envío de informes y adecuado abordaje. 
Brote de IAAS sin muertes relacionadas o atribuiblesal evento. </t>
  </si>
  <si>
    <t xml:space="preserve">Entidad territorial con capacidad de respuesta (informes de brote que dan cuenta del correcto abordaje de la situación)
*Brote de IAAS con afectación en varias instituciones con el mismo agente etiologico con entidad territorial con capacidad de respuesta y control de la situación, pero cuyo agente define un interes particular de seguimiento.  
*Brote de IAAS con fuente (posible o confirmada) de infección en medicamentos, productos biologicos, soluciones o insumos de amplia distribución en diferentes entidades territoriales donde puede haber o no hay capacidad de respuesta o esta se ve súperada por la situación.
*Brotes por microorganismos de interés en salud pública o con mecanismos de resistencia priorizados por el nivel nacional o de alertas internacionales en entidades territoriales como primer evento emergente o de acuerdo a criterios nacionales (ver criterios de envio aislamiento a laboratorio y/o alertas)
*Brote de IAAS en que a pesar de medidas instauradas no se ha logrado lo control de la situación o que puede implicar el cierre de servicios en una entidad territorial sin capacidad de respuesta. </t>
  </si>
  <si>
    <t xml:space="preserve">Cualquiera de los siguientes en entidad territorial sin capacidad de respuesta (no informes de brote, no manejo apropiado de brote establecido por equipo funcional):
*Brotes en población de riesgo (inmunocomprometidos, edades extremas, UCI, comorbilidades como cáncer, pacientes con enfermedades crónicos) 
*Brote de IAAS con muertes relacionadas o atribuibles.
*Brotes de IAAS por microorganismos multidrogoresistente
*Brote que requiere articulación de diferentes áreas intersectoriales territoriales.
*Solicitud de apoyo desde el nivel administrativo territorial. 
*No se evidencia articulación entre el area de vigilancia y el laboratorio departamental de salud pública.
*La situación requiere de ampliación de información según requierimiento priorizado por el nivel nacional.
*Brotes por microorganismos de interés en salud pública o con mecanismos de resistencia priorizados por el nivel nacional en entidades territoriales que han respondido a este evento en anteriores ocasiones y con capacidad de respuesta. 
*Brote de IAAS con afectación en varias instituciones con el mismo agente etiologico con entidad territorial sin capacidad de respuesta y control de la situación. </t>
  </si>
  <si>
    <t>Cualquiera de los siguientes:
* Alerta internacional emergente en el marco de RSI (bacterias multirresistentes o de dificil identificación por los métodos automatizados dispoinibles en las UPGD) 
* Brotes multicentricos que exceda un total de 40 casos (independiente de las instituciones involucradas).
* Brotes que superen una letalidad del 5%.
*Brotes que superen una tasa de ataque del 10%.</t>
  </si>
  <si>
    <t>Versión: 02</t>
  </si>
  <si>
    <t>2021-08-13</t>
  </si>
  <si>
    <t>Impacto Humano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</si>
</sst>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sz val="8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thin">
        <color rgb="FF00B050"/>
      </top>
      <bottom style="thin">
        <color rgb="FF00B050"/>
      </bottom>
    </border>
    <border>
      <left/>
      <right/>
      <top/>
      <bottom style="thin">
        <color rgb="FF00B050"/>
      </bottom>
    </border>
    <border>
      <left/>
      <right/>
      <top style="thin">
        <color rgb="FF00B050"/>
      </top>
      <bottom style="medium">
        <color rgb="FF00B050"/>
      </bottom>
    </border>
    <border>
      <left/>
      <right/>
      <top style="thin">
        <color rgb="FF00B050"/>
      </top>
      <bottom style="medium">
        <color theme="9"/>
      </bottom>
    </border>
    <border>
      <left style="medium">
        <color theme="9" tint="-0.24997000396251678"/>
      </left>
      <right/>
      <top style="medium">
        <color theme="9" tint="-0.24997000396251678"/>
      </top>
      <bottom style="thin">
        <color rgb="FF00B0F0"/>
      </bottom>
    </border>
    <border>
      <left style="medium">
        <color theme="9" tint="-0.24997000396251678"/>
      </left>
      <right/>
      <top style="thin">
        <color rgb="FF00B0F0"/>
      </top>
      <bottom style="thin">
        <color rgb="FF00B0F0"/>
      </bottom>
    </border>
    <border>
      <left style="medium">
        <color theme="9" tint="-0.24997000396251678"/>
      </left>
      <right/>
      <top style="thin">
        <color rgb="FF00B0F0"/>
      </top>
      <bottom style="medium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/>
      <right/>
      <top style="medium">
        <color theme="9" tint="-0.24997000396251678"/>
      </top>
      <bottom style="medium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>
        <color theme="9" tint="-0.24997000396251678"/>
      </top>
      <bottom style="medium">
        <color theme="9" tint="-0.24997000396251678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 style="thin"/>
      <bottom/>
    </border>
    <border>
      <left style="medium">
        <color theme="9" tint="-0.24997000396251678"/>
      </left>
      <right style="medium">
        <color theme="9" tint="-0.24997000396251678"/>
      </right>
      <top/>
      <bottom style="medium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/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theme="8" tint="-0.24997000396251678"/>
      </right>
      <top/>
      <bottom/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/>
    </border>
    <border>
      <left/>
      <right/>
      <top style="medium"/>
      <bottom/>
    </border>
    <border>
      <left/>
      <right/>
      <top/>
      <bottom style="medium">
        <color theme="8" tint="-0.24997000396251678"/>
      </bottom>
    </border>
    <border>
      <left/>
      <right/>
      <top style="medium">
        <color theme="8" tint="-0.24997000396251678"/>
      </top>
      <bottom style="medium">
        <color theme="8" tint="-0.24997000396251678"/>
      </bottom>
    </border>
    <border>
      <left/>
      <right/>
      <top/>
      <bottom style="thin"/>
    </border>
    <border>
      <left/>
      <right/>
      <top style="thin">
        <color rgb="FF00B050"/>
      </top>
      <bottom/>
    </border>
    <border>
      <left style="medium">
        <color theme="8" tint="-0.24997000396251678"/>
      </left>
      <right/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/>
      <top/>
      <bottom/>
    </border>
    <border>
      <left style="thin"/>
      <right style="thin"/>
      <top style="medium">
        <color theme="8" tint="-0.24997000396251678"/>
      </top>
      <bottom style="thin"/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 style="medium">
        <color theme="7" tint="-0.4999699890613556"/>
      </left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 style="thin"/>
      <right style="thin"/>
      <top style="medium">
        <color theme="7" tint="-0.4999699890613556"/>
      </top>
      <bottom style="medium">
        <color theme="7" tint="-0.4999699890613556"/>
      </bottom>
    </border>
    <border>
      <left/>
      <right/>
      <top style="medium">
        <color theme="9" tint="-0.24997000396251678"/>
      </top>
      <bottom style="thin">
        <color rgb="FF00B0F0"/>
      </bottom>
    </border>
    <border>
      <left/>
      <right/>
      <top style="thin">
        <color rgb="FF00B0F0"/>
      </top>
      <bottom/>
    </border>
    <border>
      <left style="medium">
        <color rgb="FF00B0F0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medium">
        <color rgb="FF00B0F0"/>
      </left>
      <right style="medium">
        <color theme="9" tint="-0.24997000396251678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>
        <color rgb="FF00B050"/>
      </left>
      <right style="medium">
        <color theme="9"/>
      </right>
      <top style="medium">
        <color theme="9" tint="-0.24997000396251678"/>
      </top>
      <bottom style="medium">
        <color theme="9" tint="-0.24997000396251678"/>
      </bottom>
    </border>
    <border>
      <left style="medium">
        <color rgb="FF00B050"/>
      </left>
      <right style="medium">
        <color theme="9"/>
      </right>
      <top/>
      <bottom/>
    </border>
    <border>
      <left style="medium">
        <color rgb="FF00B050"/>
      </left>
      <right style="medium">
        <color rgb="FF00B050"/>
      </right>
      <top style="medium">
        <color theme="9" tint="-0.24997000396251678"/>
      </top>
      <bottom style="medium">
        <color theme="9" tint="-0.24997000396251678"/>
      </bottom>
    </border>
    <border>
      <left style="medium">
        <color rgb="FF00B050"/>
      </left>
      <right style="medium">
        <color rgb="FF00B050"/>
      </right>
      <top/>
      <bottom/>
    </border>
    <border>
      <left style="thin"/>
      <right style="medium">
        <color theme="9" tint="-0.24997000396251678"/>
      </right>
      <top/>
      <bottom style="medium">
        <color theme="9" tint="-0.2499700039625167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medium"/>
      <bottom style="thin">
        <color rgb="FF00B0F0"/>
      </bottom>
    </border>
    <border>
      <left style="medium"/>
      <right style="medium"/>
      <top style="thin">
        <color rgb="FF00B0F0"/>
      </top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>
        <color rgb="FF00B050"/>
      </bottom>
    </border>
    <border>
      <left style="medium"/>
      <right style="medium"/>
      <top style="thin">
        <color rgb="FF00B050"/>
      </top>
      <bottom style="medium"/>
    </border>
    <border>
      <left style="medium"/>
      <right style="thin">
        <color rgb="FF00B0F0"/>
      </right>
      <top style="medium"/>
      <bottom style="thin">
        <color rgb="FF00B0F0"/>
      </bottom>
    </border>
    <border>
      <left style="thin">
        <color rgb="FF00B0F0"/>
      </left>
      <right style="thin">
        <color rgb="FF00B0F0"/>
      </right>
      <top style="medium"/>
      <bottom style="thin">
        <color rgb="FF00B0F0"/>
      </bottom>
    </border>
    <border>
      <left style="thin">
        <color rgb="FF00B0F0"/>
      </left>
      <right style="medium"/>
      <top style="medium"/>
      <bottom style="thin">
        <color rgb="FF00B0F0"/>
      </bottom>
    </border>
    <border>
      <left style="medium"/>
      <right style="thin">
        <color rgb="FF00B0F0"/>
      </right>
      <top style="thin">
        <color rgb="FF00B0F0"/>
      </top>
      <bottom style="medium"/>
    </border>
    <border>
      <left style="thin">
        <color rgb="FF00B0F0"/>
      </left>
      <right style="thin">
        <color rgb="FF00B0F0"/>
      </right>
      <top style="thin">
        <color rgb="FF00B0F0"/>
      </top>
      <bottom style="medium"/>
    </border>
    <border>
      <left style="thin">
        <color rgb="FF00B0F0"/>
      </left>
      <right style="medium"/>
      <top style="thin">
        <color rgb="FF00B0F0"/>
      </top>
      <bottom style="medium"/>
    </border>
    <border>
      <left style="medium">
        <color theme="8" tint="-0.24997000396251678"/>
      </left>
      <right/>
      <top/>
      <bottom style="medium">
        <color theme="8" tint="-0.24997000396251678"/>
      </bottom>
    </border>
    <border>
      <left style="medium">
        <color theme="7" tint="-0.4999699890613556"/>
      </left>
      <right/>
      <top/>
      <bottom/>
    </border>
    <border>
      <left style="medium">
        <color theme="7" tint="-0.4999699890613556"/>
      </left>
      <right/>
      <top/>
      <bottom style="medium">
        <color theme="7" tint="-0.4999699890613556"/>
      </bottom>
    </border>
    <border>
      <left style="medium">
        <color theme="7" tint="-0.4999699890613556"/>
      </left>
      <right style="medium">
        <color theme="7" tint="-0.4999699890613556"/>
      </right>
      <top/>
      <bottom/>
    </border>
    <border>
      <left style="medium">
        <color theme="7" tint="-0.4999699890613556"/>
      </left>
      <right style="medium">
        <color theme="7" tint="-0.4999699890613556"/>
      </right>
      <top/>
      <bottom style="medium">
        <color theme="7" tint="-0.4999699890613556"/>
      </bottom>
    </border>
    <border>
      <left/>
      <right/>
      <top style="medium">
        <color rgb="FFC00000"/>
      </top>
      <bottom style="thin"/>
    </border>
    <border>
      <left/>
      <right/>
      <top style="thin"/>
      <bottom style="medium">
        <color rgb="FFC00000"/>
      </bottom>
    </border>
    <border>
      <left style="medium">
        <color theme="9" tint="-0.24997000396251678"/>
      </left>
      <right/>
      <top style="medium">
        <color theme="9" tint="-0.24997000396251678"/>
      </top>
      <bottom/>
    </border>
    <border>
      <left style="medium">
        <color theme="9" tint="-0.24997000396251678"/>
      </left>
      <right/>
      <top/>
      <bottom style="medium">
        <color theme="9" tint="-0.24997000396251678"/>
      </bottom>
    </border>
    <border>
      <left/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/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8" tint="-0.24997000396251678"/>
      </left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thin">
        <color rgb="FF00B050"/>
      </bottom>
    </border>
    <border>
      <left style="medium">
        <color theme="9" tint="-0.24997000396251678"/>
      </left>
      <right style="medium">
        <color theme="9" tint="-0.24997000396251678"/>
      </right>
      <top style="thin">
        <color rgb="FF00B050"/>
      </top>
      <bottom/>
    </border>
    <border>
      <left style="medium">
        <color theme="9" tint="-0.24997000396251678"/>
      </left>
      <right style="medium">
        <color theme="9" tint="-0.24997000396251678"/>
      </right>
      <top/>
      <bottom style="thin">
        <color rgb="FF00B050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thin">
        <color rgb="FF00B0F0"/>
      </bottom>
    </border>
    <border>
      <left style="medium">
        <color theme="9" tint="-0.24997000396251678"/>
      </left>
      <right style="medium">
        <color theme="9" tint="-0.24997000396251678"/>
      </right>
      <top style="thin">
        <color rgb="FF00B0F0"/>
      </top>
      <bottom/>
    </border>
    <border>
      <left style="medium">
        <color rgb="FF00B0F0"/>
      </left>
      <right style="medium">
        <color theme="9" tint="-0.24997000396251678"/>
      </right>
      <top style="medium">
        <color theme="9" tint="-0.24997000396251678"/>
      </top>
      <bottom style="thin">
        <color rgb="FF00B0F0"/>
      </bottom>
    </border>
    <border>
      <left style="medium">
        <color rgb="FF00B0F0"/>
      </left>
      <right style="medium">
        <color theme="9" tint="-0.24997000396251678"/>
      </right>
      <top style="thin">
        <color rgb="FF00B0F0"/>
      </top>
      <bottom/>
    </border>
    <border>
      <left style="medium">
        <color theme="7" tint="-0.4999699890613556"/>
      </left>
      <right/>
      <top style="medium">
        <color theme="7" tint="-0.4999699890613556"/>
      </top>
      <bottom/>
    </border>
    <border>
      <left/>
      <right/>
      <top style="medium">
        <color theme="7" tint="-0.4999699890613556"/>
      </top>
      <bottom/>
    </border>
    <border>
      <left/>
      <right/>
      <top/>
      <bottom style="medium">
        <color rgb="FFC00000"/>
      </bottom>
    </border>
    <border>
      <left/>
      <right/>
      <top style="medium">
        <color theme="9" tint="-0.24997000396251678"/>
      </top>
      <bottom/>
    </border>
    <border>
      <left/>
      <right/>
      <top/>
      <bottom style="medium">
        <color theme="9" tint="-0.24997000396251678"/>
      </bottom>
    </border>
    <border>
      <left style="medium">
        <color theme="8" tint="-0.24997000396251678"/>
      </left>
      <right/>
      <top style="medium">
        <color theme="8" tint="-0.24997000396251678"/>
      </top>
      <bottom/>
    </border>
    <border>
      <left/>
      <right/>
      <top style="medium">
        <color theme="8" tint="-0.24997000396251678"/>
      </top>
      <bottom/>
    </border>
    <border>
      <left/>
      <right style="medium">
        <color theme="8" tint="-0.24997000396251678"/>
      </right>
      <top style="medium">
        <color theme="8" tint="-0.24997000396251678"/>
      </top>
      <bottom/>
    </border>
    <border>
      <left/>
      <right style="medium">
        <color theme="8" tint="-0.24997000396251678"/>
      </right>
      <top/>
      <bottom/>
    </border>
    <border>
      <left/>
      <right/>
      <top/>
      <bottom style="medium">
        <color theme="7" tint="-0.4999699890613556"/>
      </bottom>
    </border>
    <border>
      <left style="medium">
        <color theme="9" tint="-0.24997000396251678"/>
      </left>
      <right style="thin">
        <color rgb="FF00B0F0"/>
      </right>
      <top style="medium">
        <color theme="9" tint="-0.24997000396251678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theme="9" tint="-0.24997000396251678"/>
      </top>
      <bottom style="thin">
        <color rgb="FF00B0F0"/>
      </bottom>
    </border>
    <border>
      <left style="thin">
        <color rgb="FF00B0F0"/>
      </left>
      <right style="medium">
        <color theme="9" tint="-0.24997000396251678"/>
      </right>
      <top style="medium">
        <color theme="9" tint="-0.24997000396251678"/>
      </top>
      <bottom style="thin">
        <color rgb="FF00B0F0"/>
      </bottom>
    </border>
    <border>
      <left style="medium">
        <color theme="9" tint="-0.24997000396251678"/>
      </left>
      <right style="thin">
        <color rgb="FF00B0F0"/>
      </right>
      <top style="thin">
        <color rgb="FF00B0F0"/>
      </top>
      <bottom style="medium">
        <color theme="9" tint="-0.24997000396251678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theme="9" tint="-0.24997000396251678"/>
      </bottom>
    </border>
    <border>
      <left style="thin">
        <color rgb="FF00B0F0"/>
      </left>
      <right style="medium">
        <color theme="9" tint="-0.24997000396251678"/>
      </right>
      <top style="thin">
        <color rgb="FF00B0F0"/>
      </top>
      <bottom style="medium">
        <color theme="9" tint="-0.24997000396251678"/>
      </bottom>
    </border>
    <border>
      <left style="medium">
        <color theme="9" tint="-0.24997000396251678"/>
      </left>
      <right/>
      <top style="medium">
        <color theme="9" tint="-0.24997000396251678"/>
      </top>
      <bottom style="medium">
        <color theme="9" tint="-0.24997000396251678"/>
      </bottom>
    </border>
    <border>
      <left/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2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57" fillId="7" borderId="22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57" fillId="7" borderId="21" xfId="0" applyFont="1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 wrapText="1"/>
    </xf>
    <xf numFmtId="0" fontId="0" fillId="19" borderId="26" xfId="0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57" fillId="19" borderId="30" xfId="0" applyFont="1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 wrapText="1"/>
    </xf>
    <xf numFmtId="0" fontId="57" fillId="19" borderId="0" xfId="0" applyFont="1" applyFill="1" applyAlignment="1">
      <alignment horizontal="center" vertical="center" wrapText="1"/>
    </xf>
    <xf numFmtId="0" fontId="0" fillId="19" borderId="32" xfId="0" applyFill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 wrapText="1"/>
    </xf>
    <xf numFmtId="0" fontId="0" fillId="19" borderId="34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9" borderId="3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55" fillId="2" borderId="42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0" fontId="55" fillId="2" borderId="43" xfId="0" applyFont="1" applyFill="1" applyBorder="1" applyAlignment="1">
      <alignment horizontal="center" vertical="center" wrapText="1"/>
    </xf>
    <xf numFmtId="0" fontId="57" fillId="14" borderId="44" xfId="0" applyFont="1" applyFill="1" applyBorder="1" applyAlignment="1">
      <alignment horizontal="center" vertical="center" wrapText="1"/>
    </xf>
    <xf numFmtId="0" fontId="0" fillId="14" borderId="40" xfId="0" applyFill="1" applyBorder="1" applyAlignment="1">
      <alignment horizontal="center" vertical="center" wrapText="1"/>
    </xf>
    <xf numFmtId="0" fontId="0" fillId="14" borderId="45" xfId="0" applyFill="1" applyBorder="1" applyAlignment="1">
      <alignment horizontal="center" vertical="center" wrapText="1"/>
    </xf>
    <xf numFmtId="0" fontId="0" fillId="14" borderId="41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57" fillId="14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55" fillId="14" borderId="30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33" xfId="0" applyFill="1" applyBorder="1" applyAlignment="1">
      <alignment horizontal="center" vertical="center" wrapText="1"/>
    </xf>
    <xf numFmtId="0" fontId="0" fillId="14" borderId="33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57" fillId="2" borderId="40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55" fillId="2" borderId="40" xfId="0" applyFont="1" applyFill="1" applyBorder="1" applyAlignment="1">
      <alignment horizontal="center" vertical="center" wrapText="1"/>
    </xf>
    <xf numFmtId="0" fontId="57" fillId="7" borderId="4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0" fillId="7" borderId="27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17" borderId="52" xfId="0" applyFill="1" applyBorder="1" applyAlignment="1">
      <alignment horizontal="center" vertical="center" wrapText="1"/>
    </xf>
    <xf numFmtId="0" fontId="0" fillId="17" borderId="53" xfId="0" applyFill="1" applyBorder="1" applyAlignment="1">
      <alignment horizontal="center" vertical="center" wrapText="1"/>
    </xf>
    <xf numFmtId="0" fontId="0" fillId="17" borderId="54" xfId="0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19" borderId="55" xfId="0" applyFont="1" applyFill="1" applyBorder="1" applyAlignment="1">
      <alignment horizontal="center" vertical="center" wrapText="1"/>
    </xf>
    <xf numFmtId="0" fontId="57" fillId="19" borderId="56" xfId="0" applyFont="1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 wrapText="1"/>
    </xf>
    <xf numFmtId="0" fontId="0" fillId="36" borderId="65" xfId="0" applyFill="1" applyBorder="1" applyAlignment="1">
      <alignment horizontal="center" vertical="center" wrapText="1"/>
    </xf>
    <xf numFmtId="0" fontId="55" fillId="2" borderId="59" xfId="0" applyFont="1" applyFill="1" applyBorder="1" applyAlignment="1">
      <alignment horizontal="center" vertical="center" wrapText="1"/>
    </xf>
    <xf numFmtId="0" fontId="55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7" fillId="14" borderId="74" xfId="0" applyFont="1" applyFill="1" applyBorder="1" applyAlignment="1">
      <alignment horizontal="center" vertical="center" wrapText="1"/>
    </xf>
    <xf numFmtId="0" fontId="57" fillId="14" borderId="66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7" fillId="17" borderId="74" xfId="0" applyFont="1" applyFill="1" applyBorder="1" applyAlignment="1">
      <alignment horizontal="center" vertical="center" wrapText="1"/>
    </xf>
    <xf numFmtId="0" fontId="57" fillId="17" borderId="66" xfId="0" applyFont="1" applyFill="1" applyBorder="1" applyAlignment="1">
      <alignment horizontal="center" vertical="center" wrapText="1"/>
    </xf>
    <xf numFmtId="0" fontId="0" fillId="19" borderId="59" xfId="0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/>
    </xf>
    <xf numFmtId="0" fontId="0" fillId="19" borderId="76" xfId="0" applyFill="1" applyBorder="1" applyAlignment="1">
      <alignment horizontal="center" vertical="center"/>
    </xf>
    <xf numFmtId="0" fontId="0" fillId="19" borderId="77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14" borderId="59" xfId="0" applyFill="1" applyBorder="1" applyAlignment="1">
      <alignment horizontal="center" vertical="center" wrapText="1"/>
    </xf>
    <xf numFmtId="0" fontId="0" fillId="17" borderId="59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0" fillId="19" borderId="59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 wrapText="1"/>
    </xf>
    <xf numFmtId="0" fontId="57" fillId="19" borderId="76" xfId="0" applyFont="1" applyFill="1" applyBorder="1" applyAlignment="1">
      <alignment vertical="center" wrapText="1"/>
    </xf>
    <xf numFmtId="0" fontId="57" fillId="19" borderId="77" xfId="0" applyFont="1" applyFill="1" applyBorder="1" applyAlignment="1">
      <alignment vertical="center" wrapText="1"/>
    </xf>
    <xf numFmtId="0" fontId="56" fillId="19" borderId="59" xfId="0" applyFont="1" applyFill="1" applyBorder="1" applyAlignment="1">
      <alignment horizontal="center" vertical="center" wrapText="1"/>
    </xf>
    <xf numFmtId="0" fontId="56" fillId="19" borderId="78" xfId="0" applyFont="1" applyFill="1" applyBorder="1" applyAlignment="1">
      <alignment horizontal="center" vertical="center" wrapText="1"/>
    </xf>
    <xf numFmtId="0" fontId="56" fillId="37" borderId="59" xfId="0" applyFont="1" applyFill="1" applyBorder="1" applyAlignment="1">
      <alignment horizontal="center" vertical="center" wrapText="1"/>
    </xf>
    <xf numFmtId="0" fontId="0" fillId="19" borderId="59" xfId="0" applyFill="1" applyBorder="1" applyAlignment="1">
      <alignment/>
    </xf>
    <xf numFmtId="0" fontId="0" fillId="8" borderId="59" xfId="0" applyFill="1" applyBorder="1" applyAlignment="1">
      <alignment/>
    </xf>
    <xf numFmtId="0" fontId="0" fillId="14" borderId="59" xfId="0" applyFill="1" applyBorder="1" applyAlignment="1">
      <alignment/>
    </xf>
    <xf numFmtId="0" fontId="0" fillId="38" borderId="59" xfId="0" applyFill="1" applyBorder="1" applyAlignment="1">
      <alignment/>
    </xf>
    <xf numFmtId="0" fontId="0" fillId="8" borderId="0" xfId="0" applyFill="1" applyAlignment="1">
      <alignment/>
    </xf>
    <xf numFmtId="0" fontId="0" fillId="39" borderId="0" xfId="0" applyFill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" fillId="17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" fillId="40" borderId="0" xfId="0" applyFont="1" applyFill="1" applyAlignment="1">
      <alignment horizontal="left" vertical="center" wrapText="1"/>
    </xf>
    <xf numFmtId="0" fontId="5" fillId="41" borderId="0" xfId="0" applyFont="1" applyFill="1" applyAlignment="1">
      <alignment horizontal="left" vertical="center" wrapText="1"/>
    </xf>
    <xf numFmtId="0" fontId="13" fillId="42" borderId="13" xfId="0" applyFont="1" applyFill="1" applyBorder="1" applyAlignment="1">
      <alignment horizontal="right" vertical="center" wrapText="1"/>
    </xf>
    <xf numFmtId="0" fontId="13" fillId="43" borderId="13" xfId="0" applyFont="1" applyFill="1" applyBorder="1" applyAlignment="1">
      <alignment horizontal="right" vertical="center" wrapText="1"/>
    </xf>
    <xf numFmtId="0" fontId="54" fillId="44" borderId="0" xfId="0" applyFont="1" applyFill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0" fillId="44" borderId="0" xfId="0" applyFill="1" applyAlignment="1">
      <alignment horizontal="center"/>
    </xf>
    <xf numFmtId="0" fontId="0" fillId="44" borderId="0" xfId="0" applyFill="1" applyAlignment="1">
      <alignment/>
    </xf>
    <xf numFmtId="0" fontId="0" fillId="44" borderId="0" xfId="0" applyFill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15" fillId="43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43" borderId="0" xfId="0" applyFont="1" applyFill="1" applyAlignment="1">
      <alignment horizontal="left" vertical="center" wrapText="1"/>
    </xf>
    <xf numFmtId="0" fontId="5" fillId="16" borderId="0" xfId="0" applyFont="1" applyFill="1" applyAlignment="1">
      <alignment horizontal="center" vertical="center" wrapText="1"/>
    </xf>
    <xf numFmtId="0" fontId="5" fillId="16" borderId="0" xfId="0" applyFont="1" applyFill="1" applyAlignment="1">
      <alignment horizontal="left" vertical="center" wrapText="1"/>
    </xf>
    <xf numFmtId="0" fontId="5" fillId="4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textRotation="90" wrapText="1"/>
    </xf>
    <xf numFmtId="0" fontId="15" fillId="14" borderId="79" xfId="0" applyFont="1" applyFill="1" applyBorder="1" applyAlignment="1">
      <alignment horizontal="center" vertical="center" textRotation="90" wrapText="1"/>
    </xf>
    <xf numFmtId="0" fontId="15" fillId="14" borderId="46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40" borderId="46" xfId="0" applyFont="1" applyFill="1" applyBorder="1" applyAlignment="1">
      <alignment horizontal="left" vertical="center" wrapText="1"/>
    </xf>
    <xf numFmtId="0" fontId="5" fillId="41" borderId="46" xfId="0" applyFont="1" applyFill="1" applyBorder="1" applyAlignment="1">
      <alignment horizontal="left" vertical="center" wrapText="1"/>
    </xf>
    <xf numFmtId="0" fontId="5" fillId="17" borderId="46" xfId="0" applyFont="1" applyFill="1" applyBorder="1" applyAlignment="1">
      <alignment horizontal="left" vertical="center" wrapText="1"/>
    </xf>
    <xf numFmtId="0" fontId="5" fillId="36" borderId="4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15" fillId="2" borderId="80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textRotation="90" wrapText="1"/>
    </xf>
    <xf numFmtId="0" fontId="15" fillId="45" borderId="35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left" vertical="center" wrapText="1"/>
    </xf>
    <xf numFmtId="0" fontId="5" fillId="8" borderId="71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 vertical="center" wrapText="1"/>
    </xf>
    <xf numFmtId="0" fontId="61" fillId="44" borderId="82" xfId="0" applyFont="1" applyFill="1" applyBorder="1" applyAlignment="1">
      <alignment horizontal="center" vertical="center" wrapText="1"/>
    </xf>
    <xf numFmtId="0" fontId="61" fillId="44" borderId="83" xfId="0" applyFont="1" applyFill="1" applyBorder="1" applyAlignment="1">
      <alignment horizontal="center" vertical="center" wrapText="1"/>
    </xf>
    <xf numFmtId="0" fontId="61" fillId="44" borderId="84" xfId="0" applyFont="1" applyFill="1" applyBorder="1" applyAlignment="1">
      <alignment horizontal="center" vertical="center" wrapText="1"/>
    </xf>
    <xf numFmtId="0" fontId="61" fillId="44" borderId="85" xfId="0" applyFont="1" applyFill="1" applyBorder="1" applyAlignment="1">
      <alignment horizontal="center" vertical="center" wrapText="1"/>
    </xf>
    <xf numFmtId="0" fontId="62" fillId="46" borderId="78" xfId="0" applyFont="1" applyFill="1" applyBorder="1" applyAlignment="1">
      <alignment horizontal="center" vertical="center"/>
    </xf>
    <xf numFmtId="0" fontId="62" fillId="46" borderId="86" xfId="0" applyFont="1" applyFill="1" applyBorder="1" applyAlignment="1">
      <alignment horizontal="center" vertical="center"/>
    </xf>
    <xf numFmtId="0" fontId="62" fillId="46" borderId="87" xfId="0" applyFont="1" applyFill="1" applyBorder="1" applyAlignment="1">
      <alignment horizontal="center" vertical="center"/>
    </xf>
    <xf numFmtId="0" fontId="61" fillId="44" borderId="88" xfId="0" applyFont="1" applyFill="1" applyBorder="1" applyAlignment="1">
      <alignment horizontal="center" vertical="center" wrapText="1"/>
    </xf>
    <xf numFmtId="0" fontId="61" fillId="44" borderId="43" xfId="0" applyFont="1" applyFill="1" applyBorder="1" applyAlignment="1">
      <alignment horizontal="center" vertical="center" wrapText="1"/>
    </xf>
    <xf numFmtId="0" fontId="61" fillId="44" borderId="89" xfId="0" applyFont="1" applyFill="1" applyBorder="1" applyAlignment="1">
      <alignment horizontal="center" vertical="center" wrapText="1"/>
    </xf>
    <xf numFmtId="0" fontId="61" fillId="44" borderId="90" xfId="0" applyFont="1" applyFill="1" applyBorder="1" applyAlignment="1">
      <alignment horizontal="center" vertical="center" wrapText="1"/>
    </xf>
    <xf numFmtId="0" fontId="61" fillId="44" borderId="30" xfId="0" applyFont="1" applyFill="1" applyBorder="1" applyAlignment="1">
      <alignment horizontal="center" vertical="center" wrapText="1"/>
    </xf>
    <xf numFmtId="0" fontId="61" fillId="44" borderId="91" xfId="0" applyFont="1" applyFill="1" applyBorder="1" applyAlignment="1">
      <alignment horizontal="center" vertical="center" wrapText="1"/>
    </xf>
    <xf numFmtId="0" fontId="61" fillId="44" borderId="92" xfId="0" applyFont="1" applyFill="1" applyBorder="1" applyAlignment="1">
      <alignment horizontal="center" vertical="center" wrapText="1"/>
    </xf>
    <xf numFmtId="0" fontId="61" fillId="44" borderId="0" xfId="0" applyFont="1" applyFill="1" applyAlignment="1">
      <alignment horizontal="center" vertical="center" wrapText="1"/>
    </xf>
    <xf numFmtId="0" fontId="61" fillId="44" borderId="93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 wrapText="1"/>
    </xf>
    <xf numFmtId="0" fontId="61" fillId="34" borderId="89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93" xfId="0" applyFont="1" applyFill="1" applyBorder="1" applyAlignment="1">
      <alignment horizontal="center" vertical="center" wrapText="1"/>
    </xf>
    <xf numFmtId="0" fontId="61" fillId="44" borderId="15" xfId="0" applyFont="1" applyFill="1" applyBorder="1" applyAlignment="1">
      <alignment horizontal="center" vertical="center" wrapText="1"/>
    </xf>
    <xf numFmtId="0" fontId="61" fillId="44" borderId="94" xfId="0" applyFont="1" applyFill="1" applyBorder="1" applyAlignment="1">
      <alignment horizontal="center" vertical="center" wrapText="1"/>
    </xf>
    <xf numFmtId="0" fontId="61" fillId="44" borderId="80" xfId="0" applyFont="1" applyFill="1" applyBorder="1" applyAlignment="1">
      <alignment horizontal="center" vertical="center" wrapText="1"/>
    </xf>
    <xf numFmtId="0" fontId="61" fillId="44" borderId="95" xfId="0" applyFont="1" applyFill="1" applyBorder="1" applyAlignment="1">
      <alignment horizontal="center" vertical="center" wrapText="1"/>
    </xf>
    <xf numFmtId="0" fontId="61" fillId="44" borderId="96" xfId="0" applyFont="1" applyFill="1" applyBorder="1" applyAlignment="1">
      <alignment horizontal="center" vertical="center" wrapText="1"/>
    </xf>
    <xf numFmtId="0" fontId="61" fillId="44" borderId="97" xfId="0" applyFont="1" applyFill="1" applyBorder="1" applyAlignment="1">
      <alignment horizontal="center" vertical="center" wrapText="1"/>
    </xf>
    <xf numFmtId="0" fontId="61" fillId="44" borderId="98" xfId="0" applyFont="1" applyFill="1" applyBorder="1" applyAlignment="1">
      <alignment horizontal="center" vertical="center" wrapText="1"/>
    </xf>
    <xf numFmtId="0" fontId="61" fillId="44" borderId="35" xfId="0" applyFont="1" applyFill="1" applyBorder="1" applyAlignment="1">
      <alignment horizontal="center" vertical="center" wrapText="1"/>
    </xf>
    <xf numFmtId="0" fontId="61" fillId="44" borderId="99" xfId="0" applyFont="1" applyFill="1" applyBorder="1" applyAlignment="1">
      <alignment horizontal="center" vertical="center" wrapText="1"/>
    </xf>
    <xf numFmtId="0" fontId="61" fillId="44" borderId="79" xfId="0" applyFont="1" applyFill="1" applyBorder="1" applyAlignment="1">
      <alignment horizontal="center" vertical="center" wrapText="1"/>
    </xf>
    <xf numFmtId="0" fontId="62" fillId="46" borderId="88" xfId="0" applyFont="1" applyFill="1" applyBorder="1" applyAlignment="1">
      <alignment horizontal="center" vertical="center"/>
    </xf>
    <xf numFmtId="0" fontId="62" fillId="46" borderId="43" xfId="0" applyFont="1" applyFill="1" applyBorder="1" applyAlignment="1">
      <alignment horizontal="center" vertical="center"/>
    </xf>
    <xf numFmtId="0" fontId="62" fillId="17" borderId="78" xfId="0" applyFont="1" applyFill="1" applyBorder="1" applyAlignment="1">
      <alignment horizontal="center" vertical="center" wrapText="1"/>
    </xf>
    <xf numFmtId="0" fontId="62" fillId="17" borderId="86" xfId="0" applyFont="1" applyFill="1" applyBorder="1" applyAlignment="1">
      <alignment horizontal="center" vertical="center" wrapText="1"/>
    </xf>
    <xf numFmtId="0" fontId="62" fillId="17" borderId="87" xfId="0" applyFont="1" applyFill="1" applyBorder="1" applyAlignment="1">
      <alignment horizontal="center" vertical="center" wrapText="1"/>
    </xf>
    <xf numFmtId="0" fontId="61" fillId="19" borderId="88" xfId="0" applyFont="1" applyFill="1" applyBorder="1" applyAlignment="1">
      <alignment horizontal="center" vertical="center" wrapText="1"/>
    </xf>
    <xf numFmtId="0" fontId="61" fillId="19" borderId="89" xfId="0" applyFont="1" applyFill="1" applyBorder="1" applyAlignment="1">
      <alignment horizontal="center" vertical="center" wrapText="1"/>
    </xf>
    <xf numFmtId="0" fontId="61" fillId="19" borderId="90" xfId="0" applyFont="1" applyFill="1" applyBorder="1" applyAlignment="1">
      <alignment horizontal="center" vertical="center" wrapText="1"/>
    </xf>
    <xf numFmtId="0" fontId="61" fillId="19" borderId="91" xfId="0" applyFont="1" applyFill="1" applyBorder="1" applyAlignment="1">
      <alignment horizontal="center" vertical="center" wrapText="1"/>
    </xf>
    <xf numFmtId="0" fontId="57" fillId="19" borderId="74" xfId="0" applyFont="1" applyFill="1" applyBorder="1" applyAlignment="1">
      <alignment horizontal="center" vertical="center" wrapText="1"/>
    </xf>
    <xf numFmtId="0" fontId="57" fillId="19" borderId="66" xfId="0" applyFont="1" applyFill="1" applyBorder="1" applyAlignment="1">
      <alignment horizontal="center" vertical="center" wrapText="1"/>
    </xf>
    <xf numFmtId="0" fontId="61" fillId="7" borderId="78" xfId="0" applyFont="1" applyFill="1" applyBorder="1" applyAlignment="1">
      <alignment horizontal="center" vertical="center" wrapText="1"/>
    </xf>
    <xf numFmtId="0" fontId="61" fillId="7" borderId="87" xfId="0" applyFont="1" applyFill="1" applyBorder="1" applyAlignment="1">
      <alignment horizontal="center" vertical="center" wrapText="1"/>
    </xf>
    <xf numFmtId="0" fontId="61" fillId="7" borderId="86" xfId="0" applyFont="1" applyFill="1" applyBorder="1" applyAlignment="1">
      <alignment horizontal="center" vertical="center" wrapText="1"/>
    </xf>
    <xf numFmtId="0" fontId="61" fillId="2" borderId="88" xfId="0" applyFont="1" applyFill="1" applyBorder="1" applyAlignment="1">
      <alignment horizontal="center" vertical="center" wrapText="1"/>
    </xf>
    <xf numFmtId="0" fontId="61" fillId="2" borderId="43" xfId="0" applyFont="1" applyFill="1" applyBorder="1" applyAlignment="1">
      <alignment horizontal="center" vertical="center" wrapText="1"/>
    </xf>
    <xf numFmtId="0" fontId="61" fillId="2" borderId="89" xfId="0" applyFont="1" applyFill="1" applyBorder="1" applyAlignment="1">
      <alignment horizontal="center" vertical="center" wrapText="1"/>
    </xf>
    <xf numFmtId="0" fontId="61" fillId="2" borderId="92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61" fillId="2" borderId="93" xfId="0" applyFont="1" applyFill="1" applyBorder="1" applyAlignment="1">
      <alignment horizontal="center" vertical="center" wrapText="1"/>
    </xf>
    <xf numFmtId="0" fontId="61" fillId="2" borderId="90" xfId="0" applyFont="1" applyFill="1" applyBorder="1" applyAlignment="1">
      <alignment horizontal="center" vertical="center" wrapText="1"/>
    </xf>
    <xf numFmtId="0" fontId="61" fillId="2" borderId="30" xfId="0" applyFont="1" applyFill="1" applyBorder="1" applyAlignment="1">
      <alignment horizontal="center" vertical="center" wrapText="1"/>
    </xf>
    <xf numFmtId="0" fontId="61" fillId="2" borderId="91" xfId="0" applyFont="1" applyFill="1" applyBorder="1" applyAlignment="1">
      <alignment horizontal="center" vertical="center" wrapText="1"/>
    </xf>
    <xf numFmtId="0" fontId="57" fillId="17" borderId="74" xfId="0" applyFont="1" applyFill="1" applyBorder="1" applyAlignment="1">
      <alignment horizontal="center" vertical="center" wrapText="1"/>
    </xf>
    <xf numFmtId="0" fontId="57" fillId="17" borderId="66" xfId="0" applyFont="1" applyFill="1" applyBorder="1" applyAlignment="1">
      <alignment horizontal="center" vertical="center" wrapText="1"/>
    </xf>
    <xf numFmtId="0" fontId="57" fillId="2" borderId="78" xfId="0" applyFont="1" applyFill="1" applyBorder="1" applyAlignment="1">
      <alignment horizontal="center" vertical="center" wrapText="1"/>
    </xf>
    <xf numFmtId="0" fontId="57" fillId="2" borderId="87" xfId="0" applyFont="1" applyFill="1" applyBorder="1" applyAlignment="1">
      <alignment horizontal="center" vertical="center" wrapText="1"/>
    </xf>
    <xf numFmtId="0" fontId="61" fillId="19" borderId="43" xfId="0" applyFont="1" applyFill="1" applyBorder="1" applyAlignment="1">
      <alignment horizontal="center" vertical="center" wrapText="1"/>
    </xf>
    <xf numFmtId="0" fontId="61" fillId="19" borderId="30" xfId="0" applyFont="1" applyFill="1" applyBorder="1" applyAlignment="1">
      <alignment horizontal="center" vertical="center" wrapText="1"/>
    </xf>
    <xf numFmtId="0" fontId="63" fillId="37" borderId="78" xfId="0" applyFont="1" applyFill="1" applyBorder="1" applyAlignment="1">
      <alignment horizontal="center" vertical="center"/>
    </xf>
    <xf numFmtId="0" fontId="63" fillId="37" borderId="86" xfId="0" applyFont="1" applyFill="1" applyBorder="1" applyAlignment="1">
      <alignment horizontal="center" vertical="center"/>
    </xf>
    <xf numFmtId="0" fontId="63" fillId="37" borderId="87" xfId="0" applyFont="1" applyFill="1" applyBorder="1" applyAlignment="1">
      <alignment horizontal="center" vertical="center"/>
    </xf>
    <xf numFmtId="0" fontId="57" fillId="14" borderId="74" xfId="0" applyFont="1" applyFill="1" applyBorder="1" applyAlignment="1">
      <alignment horizontal="center" vertical="center" wrapText="1"/>
    </xf>
    <xf numFmtId="0" fontId="57" fillId="14" borderId="66" xfId="0" applyFont="1" applyFill="1" applyBorder="1" applyAlignment="1">
      <alignment horizontal="center" vertical="center" wrapText="1"/>
    </xf>
    <xf numFmtId="0" fontId="62" fillId="28" borderId="78" xfId="0" applyFont="1" applyFill="1" applyBorder="1" applyAlignment="1">
      <alignment horizontal="center" vertical="center"/>
    </xf>
    <xf numFmtId="0" fontId="62" fillId="28" borderId="86" xfId="0" applyFont="1" applyFill="1" applyBorder="1" applyAlignment="1">
      <alignment horizontal="center" vertical="center"/>
    </xf>
    <xf numFmtId="0" fontId="62" fillId="28" borderId="87" xfId="0" applyFont="1" applyFill="1" applyBorder="1" applyAlignment="1">
      <alignment horizontal="center" vertical="center"/>
    </xf>
    <xf numFmtId="0" fontId="62" fillId="47" borderId="78" xfId="0" applyFont="1" applyFill="1" applyBorder="1" applyAlignment="1">
      <alignment horizontal="center" vertical="center"/>
    </xf>
    <xf numFmtId="0" fontId="62" fillId="47" borderId="86" xfId="0" applyFont="1" applyFill="1" applyBorder="1" applyAlignment="1">
      <alignment horizontal="center" vertical="center"/>
    </xf>
    <xf numFmtId="0" fontId="62" fillId="47" borderId="87" xfId="0" applyFont="1" applyFill="1" applyBorder="1" applyAlignment="1">
      <alignment horizontal="center" vertical="center"/>
    </xf>
    <xf numFmtId="0" fontId="57" fillId="35" borderId="67" xfId="0" applyFont="1" applyFill="1" applyBorder="1" applyAlignment="1">
      <alignment horizontal="center" vertical="center" wrapText="1"/>
    </xf>
    <xf numFmtId="0" fontId="57" fillId="35" borderId="69" xfId="0" applyFont="1" applyFill="1" applyBorder="1" applyAlignment="1">
      <alignment horizontal="center" vertical="center" wrapText="1"/>
    </xf>
    <xf numFmtId="0" fontId="61" fillId="35" borderId="74" xfId="0" applyFont="1" applyFill="1" applyBorder="1" applyAlignment="1">
      <alignment horizontal="center" vertical="center" wrapText="1"/>
    </xf>
    <xf numFmtId="0" fontId="61" fillId="35" borderId="100" xfId="0" applyFont="1" applyFill="1" applyBorder="1" applyAlignment="1">
      <alignment horizontal="center" vertical="center" wrapText="1"/>
    </xf>
    <xf numFmtId="0" fontId="61" fillId="35" borderId="66" xfId="0" applyFont="1" applyFill="1" applyBorder="1" applyAlignment="1">
      <alignment horizontal="center" vertical="center" wrapText="1"/>
    </xf>
    <xf numFmtId="0" fontId="57" fillId="19" borderId="76" xfId="0" applyFont="1" applyFill="1" applyBorder="1" applyAlignment="1">
      <alignment horizontal="center" vertical="center" wrapText="1"/>
    </xf>
    <xf numFmtId="0" fontId="57" fillId="19" borderId="77" xfId="0" applyFont="1" applyFill="1" applyBorder="1" applyAlignment="1">
      <alignment horizontal="center" vertical="center" wrapText="1"/>
    </xf>
    <xf numFmtId="0" fontId="57" fillId="7" borderId="101" xfId="0" applyFont="1" applyFill="1" applyBorder="1" applyAlignment="1">
      <alignment horizontal="center" vertical="center" wrapText="1"/>
    </xf>
    <xf numFmtId="0" fontId="57" fillId="7" borderId="102" xfId="0" applyFont="1" applyFill="1" applyBorder="1" applyAlignment="1">
      <alignment horizontal="center" vertical="center" wrapText="1"/>
    </xf>
    <xf numFmtId="0" fontId="61" fillId="19" borderId="103" xfId="0" applyFont="1" applyFill="1" applyBorder="1" applyAlignment="1">
      <alignment horizontal="center" vertical="center" wrapText="1"/>
    </xf>
    <xf numFmtId="0" fontId="61" fillId="19" borderId="104" xfId="0" applyFont="1" applyFill="1" applyBorder="1" applyAlignment="1">
      <alignment horizontal="center" vertical="center" wrapText="1"/>
    </xf>
    <xf numFmtId="0" fontId="61" fillId="19" borderId="105" xfId="0" applyFont="1" applyFill="1" applyBorder="1" applyAlignment="1">
      <alignment horizontal="center" vertical="center" wrapText="1"/>
    </xf>
    <xf numFmtId="0" fontId="61" fillId="19" borderId="106" xfId="0" applyFont="1" applyFill="1" applyBorder="1" applyAlignment="1">
      <alignment horizontal="center" vertical="center" wrapText="1"/>
    </xf>
    <xf numFmtId="0" fontId="61" fillId="19" borderId="107" xfId="0" applyFont="1" applyFill="1" applyBorder="1" applyAlignment="1">
      <alignment horizontal="center" vertical="center" wrapText="1"/>
    </xf>
    <xf numFmtId="0" fontId="61" fillId="19" borderId="108" xfId="0" applyFont="1" applyFill="1" applyBorder="1" applyAlignment="1">
      <alignment horizontal="center" vertical="center" wrapText="1"/>
    </xf>
    <xf numFmtId="0" fontId="61" fillId="14" borderId="88" xfId="0" applyFont="1" applyFill="1" applyBorder="1" applyAlignment="1">
      <alignment horizontal="center" vertical="center" wrapText="1"/>
    </xf>
    <xf numFmtId="0" fontId="61" fillId="14" borderId="89" xfId="0" applyFont="1" applyFill="1" applyBorder="1" applyAlignment="1">
      <alignment horizontal="center" vertical="center" wrapText="1"/>
    </xf>
    <xf numFmtId="0" fontId="61" fillId="14" borderId="92" xfId="0" applyFont="1" applyFill="1" applyBorder="1" applyAlignment="1">
      <alignment horizontal="center" vertical="center" wrapText="1"/>
    </xf>
    <xf numFmtId="0" fontId="61" fillId="14" borderId="93" xfId="0" applyFont="1" applyFill="1" applyBorder="1" applyAlignment="1">
      <alignment horizontal="center" vertical="center" wrapText="1"/>
    </xf>
    <xf numFmtId="0" fontId="61" fillId="14" borderId="90" xfId="0" applyFont="1" applyFill="1" applyBorder="1" applyAlignment="1">
      <alignment horizontal="center" vertical="center" wrapText="1"/>
    </xf>
    <xf numFmtId="0" fontId="61" fillId="14" borderId="91" xfId="0" applyFont="1" applyFill="1" applyBorder="1" applyAlignment="1">
      <alignment horizontal="center" vertical="center" wrapText="1"/>
    </xf>
    <xf numFmtId="0" fontId="61" fillId="17" borderId="88" xfId="0" applyFont="1" applyFill="1" applyBorder="1" applyAlignment="1">
      <alignment horizontal="center" vertical="center" wrapText="1"/>
    </xf>
    <xf numFmtId="0" fontId="61" fillId="17" borderId="43" xfId="0" applyFont="1" applyFill="1" applyBorder="1" applyAlignment="1">
      <alignment horizontal="center" vertical="center" wrapText="1"/>
    </xf>
    <xf numFmtId="0" fontId="61" fillId="17" borderId="89" xfId="0" applyFont="1" applyFill="1" applyBorder="1" applyAlignment="1">
      <alignment horizontal="center" vertical="center" wrapText="1"/>
    </xf>
    <xf numFmtId="0" fontId="61" fillId="17" borderId="92" xfId="0" applyFont="1" applyFill="1" applyBorder="1" applyAlignment="1">
      <alignment horizontal="center" vertical="center" wrapText="1"/>
    </xf>
    <xf numFmtId="0" fontId="61" fillId="17" borderId="0" xfId="0" applyFont="1" applyFill="1" applyAlignment="1">
      <alignment horizontal="center" vertical="center" wrapText="1"/>
    </xf>
    <xf numFmtId="0" fontId="61" fillId="17" borderId="93" xfId="0" applyFont="1" applyFill="1" applyBorder="1" applyAlignment="1">
      <alignment horizontal="center" vertical="center" wrapText="1"/>
    </xf>
    <xf numFmtId="0" fontId="61" fillId="17" borderId="90" xfId="0" applyFont="1" applyFill="1" applyBorder="1" applyAlignment="1">
      <alignment horizontal="center" vertical="center" wrapText="1"/>
    </xf>
    <xf numFmtId="0" fontId="61" fillId="17" borderId="30" xfId="0" applyFont="1" applyFill="1" applyBorder="1" applyAlignment="1">
      <alignment horizontal="center" vertical="center" wrapText="1"/>
    </xf>
    <xf numFmtId="0" fontId="61" fillId="17" borderId="91" xfId="0" applyFont="1" applyFill="1" applyBorder="1" applyAlignment="1">
      <alignment horizontal="center" vertical="center" wrapText="1"/>
    </xf>
    <xf numFmtId="0" fontId="56" fillId="8" borderId="100" xfId="0" applyFont="1" applyFill="1" applyBorder="1" applyAlignment="1">
      <alignment horizontal="center" vertical="center" wrapText="1"/>
    </xf>
    <xf numFmtId="0" fontId="56" fillId="8" borderId="66" xfId="0" applyFont="1" applyFill="1" applyBorder="1" applyAlignment="1">
      <alignment horizontal="center" vertical="center" wrapText="1"/>
    </xf>
    <xf numFmtId="0" fontId="56" fillId="8" borderId="78" xfId="0" applyFont="1" applyFill="1" applyBorder="1" applyAlignment="1">
      <alignment horizontal="center" vertical="center" wrapText="1"/>
    </xf>
    <xf numFmtId="0" fontId="56" fillId="8" borderId="86" xfId="0" applyFont="1" applyFill="1" applyBorder="1" applyAlignment="1">
      <alignment horizontal="center" vertical="center" wrapText="1"/>
    </xf>
    <xf numFmtId="0" fontId="56" fillId="8" borderId="87" xfId="0" applyFont="1" applyFill="1" applyBorder="1" applyAlignment="1">
      <alignment horizontal="center" vertical="center" wrapText="1"/>
    </xf>
    <xf numFmtId="0" fontId="64" fillId="48" borderId="78" xfId="0" applyFont="1" applyFill="1" applyBorder="1" applyAlignment="1">
      <alignment horizontal="center" vertical="center"/>
    </xf>
    <xf numFmtId="0" fontId="64" fillId="48" borderId="86" xfId="0" applyFont="1" applyFill="1" applyBorder="1" applyAlignment="1">
      <alignment horizontal="center" vertical="center"/>
    </xf>
    <xf numFmtId="0" fontId="64" fillId="48" borderId="87" xfId="0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 vertical="center"/>
    </xf>
    <xf numFmtId="0" fontId="64" fillId="37" borderId="93" xfId="0" applyFont="1" applyFill="1" applyBorder="1" applyAlignment="1">
      <alignment horizontal="center" vertical="center"/>
    </xf>
    <xf numFmtId="0" fontId="56" fillId="37" borderId="74" xfId="0" applyFont="1" applyFill="1" applyBorder="1" applyAlignment="1">
      <alignment horizontal="center" vertical="center" wrapText="1"/>
    </xf>
    <xf numFmtId="0" fontId="56" fillId="37" borderId="100" xfId="0" applyFont="1" applyFill="1" applyBorder="1" applyAlignment="1">
      <alignment horizontal="center" vertical="center" wrapText="1"/>
    </xf>
    <xf numFmtId="0" fontId="56" fillId="37" borderId="66" xfId="0" applyFont="1" applyFill="1" applyBorder="1" applyAlignment="1">
      <alignment horizontal="center" vertical="center" wrapText="1"/>
    </xf>
    <xf numFmtId="0" fontId="64" fillId="19" borderId="78" xfId="0" applyFont="1" applyFill="1" applyBorder="1" applyAlignment="1">
      <alignment horizontal="center" vertical="center"/>
    </xf>
    <xf numFmtId="0" fontId="64" fillId="19" borderId="86" xfId="0" applyFont="1" applyFill="1" applyBorder="1" applyAlignment="1">
      <alignment horizontal="center" vertical="center"/>
    </xf>
    <xf numFmtId="0" fontId="56" fillId="19" borderId="78" xfId="0" applyFont="1" applyFill="1" applyBorder="1" applyAlignment="1">
      <alignment horizontal="center" vertical="center" wrapText="1"/>
    </xf>
    <xf numFmtId="0" fontId="56" fillId="19" borderId="87" xfId="0" applyFont="1" applyFill="1" applyBorder="1" applyAlignment="1">
      <alignment horizontal="center" vertical="center" wrapText="1"/>
    </xf>
    <xf numFmtId="0" fontId="56" fillId="19" borderId="74" xfId="0" applyFont="1" applyFill="1" applyBorder="1" applyAlignment="1">
      <alignment horizontal="center" vertical="center" wrapText="1"/>
    </xf>
    <xf numFmtId="0" fontId="56" fillId="19" borderId="66" xfId="0" applyFont="1" applyFill="1" applyBorder="1" applyAlignment="1">
      <alignment horizontal="center" vertical="center" wrapText="1"/>
    </xf>
    <xf numFmtId="0" fontId="56" fillId="19" borderId="86" xfId="0" applyFont="1" applyFill="1" applyBorder="1" applyAlignment="1">
      <alignment horizontal="center" vertical="center" wrapText="1"/>
    </xf>
    <xf numFmtId="0" fontId="56" fillId="34" borderId="74" xfId="0" applyFont="1" applyFill="1" applyBorder="1" applyAlignment="1">
      <alignment horizontal="center" vertical="center" wrapText="1"/>
    </xf>
    <xf numFmtId="0" fontId="56" fillId="34" borderId="66" xfId="0" applyFont="1" applyFill="1" applyBorder="1" applyAlignment="1">
      <alignment horizontal="center" vertical="center" wrapText="1"/>
    </xf>
    <xf numFmtId="0" fontId="56" fillId="14" borderId="78" xfId="0" applyFont="1" applyFill="1" applyBorder="1" applyAlignment="1">
      <alignment horizontal="center" vertical="center" wrapText="1"/>
    </xf>
    <xf numFmtId="0" fontId="56" fillId="14" borderId="87" xfId="0" applyFont="1" applyFill="1" applyBorder="1" applyAlignment="1">
      <alignment horizontal="center" vertical="center" wrapText="1"/>
    </xf>
    <xf numFmtId="0" fontId="56" fillId="38" borderId="74" xfId="0" applyFont="1" applyFill="1" applyBorder="1" applyAlignment="1">
      <alignment horizontal="center" vertical="center" wrapText="1"/>
    </xf>
    <xf numFmtId="0" fontId="56" fillId="38" borderId="100" xfId="0" applyFont="1" applyFill="1" applyBorder="1" applyAlignment="1">
      <alignment horizontal="center" vertical="center" wrapText="1"/>
    </xf>
    <xf numFmtId="0" fontId="56" fillId="38" borderId="66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textRotation="90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80" xfId="0" applyFont="1" applyFill="1" applyBorder="1" applyAlignment="1">
      <alignment horizontal="center" vertical="center" textRotation="90" wrapText="1"/>
    </xf>
    <xf numFmtId="0" fontId="65" fillId="42" borderId="0" xfId="0" applyFont="1" applyFill="1" applyAlignment="1">
      <alignment horizontal="left" vertical="center"/>
    </xf>
    <xf numFmtId="0" fontId="15" fillId="10" borderId="13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15" fillId="16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center" wrapText="1"/>
    </xf>
    <xf numFmtId="0" fontId="59" fillId="43" borderId="13" xfId="0" applyFont="1" applyFill="1" applyBorder="1" applyAlignment="1">
      <alignment horizontal="center" vertical="center" wrapText="1"/>
    </xf>
    <xf numFmtId="0" fontId="22" fillId="4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 wrapText="1"/>
    </xf>
    <xf numFmtId="0" fontId="54" fillId="43" borderId="13" xfId="0" applyFont="1" applyFill="1" applyBorder="1" applyAlignment="1">
      <alignment horizontal="center" vertical="center" wrapText="1"/>
    </xf>
    <xf numFmtId="0" fontId="65" fillId="41" borderId="13" xfId="0" applyFont="1" applyFill="1" applyBorder="1" applyAlignment="1">
      <alignment horizontal="center" vertical="center" wrapText="1"/>
    </xf>
    <xf numFmtId="0" fontId="65" fillId="17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67" fillId="0" borderId="95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 wrapText="1"/>
    </xf>
    <xf numFmtId="0" fontId="67" fillId="0" borderId="79" xfId="0" applyFont="1" applyBorder="1" applyAlignment="1">
      <alignment horizontal="center" vertical="center" wrapText="1"/>
    </xf>
    <xf numFmtId="0" fontId="67" fillId="0" borderId="9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8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7" fillId="19" borderId="29" xfId="0" applyFont="1" applyFill="1" applyBorder="1" applyAlignment="1">
      <alignment horizontal="center" vertical="center" wrapText="1"/>
    </xf>
    <xf numFmtId="0" fontId="57" fillId="19" borderId="38" xfId="0" applyFont="1" applyFill="1" applyBorder="1" applyAlignment="1">
      <alignment horizontal="center" vertical="center" wrapText="1"/>
    </xf>
    <xf numFmtId="0" fontId="57" fillId="14" borderId="49" xfId="0" applyFont="1" applyFill="1" applyBorder="1" applyAlignment="1">
      <alignment horizontal="center" vertical="center" wrapText="1"/>
    </xf>
    <xf numFmtId="0" fontId="57" fillId="14" borderId="109" xfId="0" applyFont="1" applyFill="1" applyBorder="1" applyAlignment="1">
      <alignment horizontal="center" vertical="center" wrapText="1"/>
    </xf>
    <xf numFmtId="0" fontId="57" fillId="17" borderId="110" xfId="0" applyFont="1" applyFill="1" applyBorder="1" applyAlignment="1">
      <alignment horizontal="center" vertical="center" wrapText="1"/>
    </xf>
    <xf numFmtId="0" fontId="57" fillId="17" borderId="111" xfId="0" applyFont="1" applyFill="1" applyBorder="1" applyAlignment="1">
      <alignment horizontal="center" vertical="center" wrapText="1"/>
    </xf>
    <xf numFmtId="0" fontId="57" fillId="17" borderId="112" xfId="0" applyFont="1" applyFill="1" applyBorder="1" applyAlignment="1">
      <alignment horizontal="center" vertical="center" wrapText="1"/>
    </xf>
    <xf numFmtId="0" fontId="57" fillId="17" borderId="113" xfId="0" applyFont="1" applyFill="1" applyBorder="1" applyAlignment="1">
      <alignment horizontal="center" vertical="center" wrapText="1"/>
    </xf>
    <xf numFmtId="0" fontId="57" fillId="35" borderId="114" xfId="0" applyFont="1" applyFill="1" applyBorder="1" applyAlignment="1">
      <alignment horizontal="center" vertical="center" wrapText="1"/>
    </xf>
    <xf numFmtId="0" fontId="57" fillId="35" borderId="115" xfId="0" applyFont="1" applyFill="1" applyBorder="1" applyAlignment="1">
      <alignment horizontal="center" vertical="center" wrapText="1"/>
    </xf>
    <xf numFmtId="0" fontId="57" fillId="36" borderId="29" xfId="0" applyFont="1" applyFill="1" applyBorder="1" applyAlignment="1">
      <alignment horizontal="center" vertical="center" wrapText="1"/>
    </xf>
    <xf numFmtId="0" fontId="57" fillId="36" borderId="38" xfId="0" applyFont="1" applyFill="1" applyBorder="1" applyAlignment="1">
      <alignment horizontal="center" vertical="center" wrapText="1"/>
    </xf>
    <xf numFmtId="0" fontId="57" fillId="36" borderId="116" xfId="0" applyFont="1" applyFill="1" applyBorder="1" applyAlignment="1">
      <alignment horizontal="center" vertical="center" wrapText="1"/>
    </xf>
    <xf numFmtId="0" fontId="57" fillId="36" borderId="117" xfId="0" applyFont="1" applyFill="1" applyBorder="1" applyAlignment="1">
      <alignment horizontal="center" vertical="center" wrapText="1"/>
    </xf>
    <xf numFmtId="0" fontId="57" fillId="2" borderId="48" xfId="0" applyFont="1" applyFill="1" applyBorder="1" applyAlignment="1">
      <alignment horizontal="center" vertical="center" wrapText="1"/>
    </xf>
    <xf numFmtId="0" fontId="57" fillId="2" borderId="45" xfId="0" applyFont="1" applyFill="1" applyBorder="1" applyAlignment="1">
      <alignment horizontal="center" vertical="center" wrapText="1"/>
    </xf>
    <xf numFmtId="0" fontId="57" fillId="2" borderId="118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30" xfId="0" applyFont="1" applyFill="1" applyBorder="1" applyAlignment="1">
      <alignment horizontal="center" vertical="center" wrapText="1"/>
    </xf>
    <xf numFmtId="0" fontId="57" fillId="2" borderId="109" xfId="0" applyFont="1" applyFill="1" applyBorder="1" applyAlignment="1">
      <alignment horizontal="center" vertical="center" wrapText="1"/>
    </xf>
    <xf numFmtId="0" fontId="57" fillId="2" borderId="44" xfId="0" applyFont="1" applyFill="1" applyBorder="1" applyAlignment="1">
      <alignment horizontal="center" vertical="center" wrapText="1"/>
    </xf>
    <xf numFmtId="0" fontId="57" fillId="2" borderId="119" xfId="0" applyFont="1" applyFill="1" applyBorder="1" applyAlignment="1">
      <alignment horizontal="center" vertical="center" wrapText="1"/>
    </xf>
    <xf numFmtId="0" fontId="57" fillId="14" borderId="41" xfId="0" applyFont="1" applyFill="1" applyBorder="1" applyAlignment="1">
      <alignment horizontal="center" vertical="center" wrapText="1"/>
    </xf>
    <xf numFmtId="0" fontId="57" fillId="14" borderId="120" xfId="0" applyFont="1" applyFill="1" applyBorder="1" applyAlignment="1">
      <alignment horizontal="center" vertical="center" wrapText="1"/>
    </xf>
    <xf numFmtId="0" fontId="57" fillId="36" borderId="121" xfId="0" applyFont="1" applyFill="1" applyBorder="1" applyAlignment="1">
      <alignment horizontal="center" vertical="center" wrapText="1"/>
    </xf>
    <xf numFmtId="0" fontId="57" fillId="36" borderId="122" xfId="0" applyFont="1" applyFill="1" applyBorder="1" applyAlignment="1">
      <alignment horizontal="center" vertical="center" wrapText="1"/>
    </xf>
    <xf numFmtId="0" fontId="57" fillId="36" borderId="123" xfId="0" applyFont="1" applyFill="1" applyBorder="1" applyAlignment="1">
      <alignment horizontal="center" vertical="center" wrapText="1"/>
    </xf>
    <xf numFmtId="0" fontId="57" fillId="7" borderId="123" xfId="0" applyFont="1" applyFill="1" applyBorder="1" applyAlignment="1">
      <alignment horizontal="center" vertical="center" wrapText="1"/>
    </xf>
    <xf numFmtId="0" fontId="57" fillId="7" borderId="122" xfId="0" applyFont="1" applyFill="1" applyBorder="1" applyAlignment="1">
      <alignment horizontal="center" vertical="center" wrapText="1"/>
    </xf>
    <xf numFmtId="0" fontId="57" fillId="19" borderId="124" xfId="0" applyFont="1" applyFill="1" applyBorder="1" applyAlignment="1">
      <alignment horizontal="center" vertical="center" wrapText="1"/>
    </xf>
    <xf numFmtId="0" fontId="57" fillId="19" borderId="125" xfId="0" applyFont="1" applyFill="1" applyBorder="1" applyAlignment="1">
      <alignment horizontal="center" vertical="center" wrapText="1"/>
    </xf>
    <xf numFmtId="0" fontId="57" fillId="19" borderId="55" xfId="0" applyFont="1" applyFill="1" applyBorder="1" applyAlignment="1">
      <alignment horizontal="center" vertical="center" wrapText="1"/>
    </xf>
    <xf numFmtId="0" fontId="57" fillId="19" borderId="56" xfId="0" applyFont="1" applyFill="1" applyBorder="1" applyAlignment="1">
      <alignment horizontal="center" vertical="center" wrapText="1"/>
    </xf>
    <xf numFmtId="0" fontId="57" fillId="36" borderId="126" xfId="0" applyFont="1" applyFill="1" applyBorder="1" applyAlignment="1">
      <alignment horizontal="center" vertical="center" wrapText="1"/>
    </xf>
    <xf numFmtId="0" fontId="57" fillId="36" borderId="127" xfId="0" applyFont="1" applyFill="1" applyBorder="1" applyAlignment="1">
      <alignment horizontal="center" vertical="center" wrapText="1"/>
    </xf>
    <xf numFmtId="0" fontId="57" fillId="7" borderId="121" xfId="0" applyFont="1" applyFill="1" applyBorder="1" applyAlignment="1">
      <alignment horizontal="center" vertical="center" wrapText="1"/>
    </xf>
    <xf numFmtId="0" fontId="63" fillId="37" borderId="43" xfId="0" applyFont="1" applyFill="1" applyBorder="1" applyAlignment="1">
      <alignment horizontal="center" vertical="center"/>
    </xf>
    <xf numFmtId="0" fontId="63" fillId="37" borderId="89" xfId="0" applyFont="1" applyFill="1" applyBorder="1" applyAlignment="1">
      <alignment horizontal="center" vertical="center"/>
    </xf>
    <xf numFmtId="0" fontId="62" fillId="28" borderId="0" xfId="0" applyFont="1" applyFill="1" applyAlignment="1">
      <alignment horizontal="center" vertical="center"/>
    </xf>
    <xf numFmtId="0" fontId="62" fillId="47" borderId="109" xfId="0" applyFont="1" applyFill="1" applyBorder="1" applyAlignment="1">
      <alignment horizontal="center" vertical="center"/>
    </xf>
    <xf numFmtId="0" fontId="62" fillId="47" borderId="44" xfId="0" applyFont="1" applyFill="1" applyBorder="1" applyAlignment="1">
      <alignment horizontal="center" vertical="center"/>
    </xf>
    <xf numFmtId="0" fontId="62" fillId="17" borderId="128" xfId="0" applyFont="1" applyFill="1" applyBorder="1" applyAlignment="1">
      <alignment horizontal="center" vertical="center" wrapText="1"/>
    </xf>
    <xf numFmtId="0" fontId="62" fillId="17" borderId="129" xfId="0" applyFont="1" applyFill="1" applyBorder="1" applyAlignment="1">
      <alignment horizontal="center" vertical="center" wrapText="1"/>
    </xf>
    <xf numFmtId="0" fontId="61" fillId="35" borderId="43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 wrapText="1"/>
    </xf>
    <xf numFmtId="0" fontId="61" fillId="35" borderId="130" xfId="0" applyFont="1" applyFill="1" applyBorder="1" applyAlignment="1">
      <alignment horizontal="center" vertical="center" wrapText="1"/>
    </xf>
    <xf numFmtId="0" fontId="61" fillId="19" borderId="116" xfId="0" applyFont="1" applyFill="1" applyBorder="1" applyAlignment="1">
      <alignment horizontal="center" vertical="center" wrapText="1"/>
    </xf>
    <xf numFmtId="0" fontId="61" fillId="19" borderId="131" xfId="0" applyFont="1" applyFill="1" applyBorder="1" applyAlignment="1">
      <alignment horizontal="center" vertical="center" wrapText="1"/>
    </xf>
    <xf numFmtId="0" fontId="61" fillId="19" borderId="117" xfId="0" applyFont="1" applyFill="1" applyBorder="1" applyAlignment="1">
      <alignment horizontal="center" vertical="center" wrapText="1"/>
    </xf>
    <xf numFmtId="0" fontId="61" fillId="19" borderId="132" xfId="0" applyFont="1" applyFill="1" applyBorder="1" applyAlignment="1">
      <alignment horizontal="center" vertical="center" wrapText="1"/>
    </xf>
    <xf numFmtId="0" fontId="61" fillId="2" borderId="133" xfId="0" applyFont="1" applyFill="1" applyBorder="1" applyAlignment="1">
      <alignment horizontal="center" vertical="center" wrapText="1"/>
    </xf>
    <xf numFmtId="0" fontId="61" fillId="2" borderId="134" xfId="0" applyFont="1" applyFill="1" applyBorder="1" applyAlignment="1">
      <alignment horizontal="center" vertical="center" wrapText="1"/>
    </xf>
    <xf numFmtId="0" fontId="61" fillId="2" borderId="135" xfId="0" applyFont="1" applyFill="1" applyBorder="1" applyAlignment="1">
      <alignment horizontal="center" vertical="center" wrapText="1"/>
    </xf>
    <xf numFmtId="0" fontId="61" fillId="2" borderId="49" xfId="0" applyFont="1" applyFill="1" applyBorder="1" applyAlignment="1">
      <alignment horizontal="center" vertical="center" wrapText="1"/>
    </xf>
    <xf numFmtId="0" fontId="61" fillId="2" borderId="136" xfId="0" applyFont="1" applyFill="1" applyBorder="1" applyAlignment="1">
      <alignment horizontal="center" vertical="center" wrapText="1"/>
    </xf>
    <xf numFmtId="0" fontId="61" fillId="2" borderId="109" xfId="0" applyFont="1" applyFill="1" applyBorder="1" applyAlignment="1">
      <alignment horizontal="center" vertical="center" wrapText="1"/>
    </xf>
    <xf numFmtId="0" fontId="61" fillId="2" borderId="44" xfId="0" applyFont="1" applyFill="1" applyBorder="1" applyAlignment="1">
      <alignment horizontal="center" vertical="center" wrapText="1"/>
    </xf>
    <xf numFmtId="0" fontId="61" fillId="2" borderId="119" xfId="0" applyFont="1" applyFill="1" applyBorder="1" applyAlignment="1">
      <alignment horizontal="center" vertical="center" wrapText="1"/>
    </xf>
    <xf numFmtId="0" fontId="61" fillId="14" borderId="133" xfId="0" applyFont="1" applyFill="1" applyBorder="1" applyAlignment="1">
      <alignment horizontal="center" vertical="center" wrapText="1"/>
    </xf>
    <xf numFmtId="0" fontId="61" fillId="14" borderId="134" xfId="0" applyFont="1" applyFill="1" applyBorder="1" applyAlignment="1">
      <alignment horizontal="center" vertical="center" wrapText="1"/>
    </xf>
    <xf numFmtId="0" fontId="61" fillId="14" borderId="49" xfId="0" applyFont="1" applyFill="1" applyBorder="1" applyAlignment="1">
      <alignment horizontal="center" vertical="center" wrapText="1"/>
    </xf>
    <xf numFmtId="0" fontId="61" fillId="14" borderId="0" xfId="0" applyFont="1" applyFill="1" applyAlignment="1">
      <alignment horizontal="center" vertical="center" wrapText="1"/>
    </xf>
    <xf numFmtId="0" fontId="61" fillId="14" borderId="109" xfId="0" applyFont="1" applyFill="1" applyBorder="1" applyAlignment="1">
      <alignment horizontal="center" vertical="center" wrapText="1"/>
    </xf>
    <xf numFmtId="0" fontId="61" fillId="14" borderId="44" xfId="0" applyFont="1" applyFill="1" applyBorder="1" applyAlignment="1">
      <alignment horizontal="center" vertical="center" wrapText="1"/>
    </xf>
    <xf numFmtId="0" fontId="61" fillId="17" borderId="128" xfId="0" applyFont="1" applyFill="1" applyBorder="1" applyAlignment="1">
      <alignment horizontal="center" vertical="center" wrapText="1"/>
    </xf>
    <xf numFmtId="0" fontId="61" fillId="17" borderId="129" xfId="0" applyFont="1" applyFill="1" applyBorder="1" applyAlignment="1">
      <alignment horizontal="center" vertical="center" wrapText="1"/>
    </xf>
    <xf numFmtId="0" fontId="61" fillId="17" borderId="110" xfId="0" applyFont="1" applyFill="1" applyBorder="1" applyAlignment="1">
      <alignment horizontal="center" vertical="center" wrapText="1"/>
    </xf>
    <xf numFmtId="0" fontId="61" fillId="17" borderId="111" xfId="0" applyFont="1" applyFill="1" applyBorder="1" applyAlignment="1">
      <alignment horizontal="center" vertical="center" wrapText="1"/>
    </xf>
    <xf numFmtId="0" fontId="61" fillId="17" borderId="137" xfId="0" applyFont="1" applyFill="1" applyBorder="1" applyAlignment="1">
      <alignment horizontal="center" vertical="center" wrapText="1"/>
    </xf>
    <xf numFmtId="0" fontId="61" fillId="19" borderId="138" xfId="0" applyFont="1" applyFill="1" applyBorder="1" applyAlignment="1">
      <alignment horizontal="center" vertical="center" wrapText="1"/>
    </xf>
    <xf numFmtId="0" fontId="61" fillId="19" borderId="139" xfId="0" applyFont="1" applyFill="1" applyBorder="1" applyAlignment="1">
      <alignment horizontal="center" vertical="center" wrapText="1"/>
    </xf>
    <xf numFmtId="0" fontId="61" fillId="19" borderId="140" xfId="0" applyFont="1" applyFill="1" applyBorder="1" applyAlignment="1">
      <alignment horizontal="center" vertical="center" wrapText="1"/>
    </xf>
    <xf numFmtId="0" fontId="61" fillId="19" borderId="141" xfId="0" applyFont="1" applyFill="1" applyBorder="1" applyAlignment="1">
      <alignment horizontal="center" vertical="center" wrapText="1"/>
    </xf>
    <xf numFmtId="0" fontId="61" fillId="19" borderId="142" xfId="0" applyFont="1" applyFill="1" applyBorder="1" applyAlignment="1">
      <alignment horizontal="center" vertical="center" wrapText="1"/>
    </xf>
    <xf numFmtId="0" fontId="61" fillId="19" borderId="143" xfId="0" applyFont="1" applyFill="1" applyBorder="1" applyAlignment="1">
      <alignment horizontal="center" vertical="center" wrapText="1"/>
    </xf>
    <xf numFmtId="0" fontId="61" fillId="7" borderId="144" xfId="0" applyFont="1" applyFill="1" applyBorder="1" applyAlignment="1">
      <alignment horizontal="center" vertical="center" wrapText="1"/>
    </xf>
    <xf numFmtId="0" fontId="61" fillId="7" borderId="28" xfId="0" applyFont="1" applyFill="1" applyBorder="1" applyAlignment="1">
      <alignment horizontal="center" vertical="center" wrapText="1"/>
    </xf>
    <xf numFmtId="0" fontId="61" fillId="7" borderId="145" xfId="0" applyFont="1" applyFill="1" applyBorder="1" applyAlignment="1">
      <alignment horizontal="center" vertical="center" wrapText="1"/>
    </xf>
    <xf numFmtId="0" fontId="61" fillId="19" borderId="144" xfId="0" applyFont="1" applyFill="1" applyBorder="1" applyAlignment="1">
      <alignment horizontal="center" vertical="center" wrapText="1"/>
    </xf>
    <xf numFmtId="0" fontId="61" fillId="1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104775</xdr:rowOff>
    </xdr:from>
    <xdr:to>
      <xdr:col>1</xdr:col>
      <xdr:colOff>981075</xdr:colOff>
      <xdr:row>6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2865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1</xdr:col>
      <xdr:colOff>914400</xdr:colOff>
      <xdr:row>3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962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zoomScale="70" zoomScaleNormal="70" zoomScalePageLayoutView="0" workbookViewId="0" topLeftCell="B1">
      <selection activeCell="C6" sqref="C6"/>
    </sheetView>
  </sheetViews>
  <sheetFormatPr defaultColWidth="11.421875" defaultRowHeight="15"/>
  <cols>
    <col min="1" max="2" width="23.8515625" style="0" customWidth="1"/>
    <col min="3" max="4" width="18.8515625" style="0" customWidth="1"/>
    <col min="7" max="7" width="13.421875" style="0" customWidth="1"/>
    <col min="16" max="20" width="15.140625" style="0" customWidth="1"/>
    <col min="21" max="24" width="15.8515625" style="0" hidden="1" customWidth="1"/>
  </cols>
  <sheetData>
    <row r="1" spans="1:24" ht="26.25" thickBot="1">
      <c r="A1" s="234" t="s">
        <v>38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34" t="s">
        <v>29</v>
      </c>
      <c r="Q1" s="235"/>
      <c r="R1" s="235"/>
      <c r="S1" s="235"/>
      <c r="T1" s="235"/>
      <c r="U1" s="235"/>
      <c r="V1" s="235"/>
      <c r="W1" s="235"/>
      <c r="X1" s="236"/>
    </row>
    <row r="2" spans="1:24" ht="15" customHeight="1">
      <c r="A2" s="237" t="s">
        <v>0</v>
      </c>
      <c r="B2" s="238"/>
      <c r="C2" s="238"/>
      <c r="D2" s="239"/>
      <c r="E2" s="237" t="s">
        <v>1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7" t="s">
        <v>21</v>
      </c>
      <c r="Q2" s="238"/>
      <c r="R2" s="239"/>
      <c r="S2" s="238" t="s">
        <v>22</v>
      </c>
      <c r="T2" s="239"/>
      <c r="U2" s="246" t="s">
        <v>35</v>
      </c>
      <c r="V2" s="246"/>
      <c r="W2" s="246"/>
      <c r="X2" s="247"/>
    </row>
    <row r="3" spans="1:24" ht="15.75" customHeight="1" thickBot="1">
      <c r="A3" s="240"/>
      <c r="B3" s="241"/>
      <c r="C3" s="241"/>
      <c r="D3" s="24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3"/>
      <c r="Q3" s="244"/>
      <c r="R3" s="245"/>
      <c r="S3" s="244"/>
      <c r="T3" s="245"/>
      <c r="U3" s="248"/>
      <c r="V3" s="248"/>
      <c r="W3" s="248"/>
      <c r="X3" s="249"/>
    </row>
    <row r="4" spans="1:24" ht="23.25">
      <c r="A4" s="230" t="s">
        <v>30</v>
      </c>
      <c r="B4" s="231"/>
      <c r="C4" s="230" t="s">
        <v>31</v>
      </c>
      <c r="D4" s="231"/>
      <c r="E4" s="230" t="s">
        <v>10</v>
      </c>
      <c r="F4" s="250"/>
      <c r="G4" s="251"/>
      <c r="H4" s="230" t="s">
        <v>15</v>
      </c>
      <c r="I4" s="250"/>
      <c r="J4" s="250"/>
      <c r="K4" s="250"/>
      <c r="L4" s="231"/>
      <c r="M4" s="254" t="s">
        <v>16</v>
      </c>
      <c r="N4" s="250"/>
      <c r="O4" s="251"/>
      <c r="P4" s="243"/>
      <c r="Q4" s="244"/>
      <c r="R4" s="245"/>
      <c r="S4" s="244"/>
      <c r="T4" s="245"/>
      <c r="U4" s="248"/>
      <c r="V4" s="248"/>
      <c r="W4" s="248"/>
      <c r="X4" s="249"/>
    </row>
    <row r="5" spans="1:24" ht="24" thickBot="1">
      <c r="A5" s="232"/>
      <c r="B5" s="233"/>
      <c r="C5" s="232"/>
      <c r="D5" s="233"/>
      <c r="E5" s="232"/>
      <c r="F5" s="252"/>
      <c r="G5" s="253"/>
      <c r="H5" s="255" t="s">
        <v>9</v>
      </c>
      <c r="I5" s="256"/>
      <c r="J5" s="255" t="s">
        <v>12</v>
      </c>
      <c r="K5" s="257"/>
      <c r="L5" s="258"/>
      <c r="M5" s="259" t="s">
        <v>17</v>
      </c>
      <c r="N5" s="252"/>
      <c r="O5" s="253"/>
      <c r="P5" s="243"/>
      <c r="Q5" s="244"/>
      <c r="R5" s="245"/>
      <c r="S5" s="244"/>
      <c r="T5" s="245"/>
      <c r="U5" s="248"/>
      <c r="V5" s="248"/>
      <c r="W5" s="248"/>
      <c r="X5" s="249"/>
    </row>
    <row r="6" spans="1:24" ht="78" thickBot="1">
      <c r="A6" s="7" t="s">
        <v>41</v>
      </c>
      <c r="B6" s="8" t="s">
        <v>40</v>
      </c>
      <c r="C6" s="7" t="s">
        <v>2</v>
      </c>
      <c r="D6" s="8" t="s">
        <v>3</v>
      </c>
      <c r="E6" s="7" t="s">
        <v>4</v>
      </c>
      <c r="F6" s="19" t="s">
        <v>5</v>
      </c>
      <c r="G6" s="8" t="s">
        <v>6</v>
      </c>
      <c r="H6" s="7" t="s">
        <v>7</v>
      </c>
      <c r="I6" s="8" t="s">
        <v>8</v>
      </c>
      <c r="J6" s="7" t="s">
        <v>11</v>
      </c>
      <c r="K6" s="19" t="s">
        <v>13</v>
      </c>
      <c r="L6" s="8" t="s">
        <v>14</v>
      </c>
      <c r="M6" s="7" t="s">
        <v>18</v>
      </c>
      <c r="N6" s="19" t="s">
        <v>19</v>
      </c>
      <c r="O6" s="8" t="s">
        <v>20</v>
      </c>
      <c r="P6" s="1" t="s">
        <v>32</v>
      </c>
      <c r="Q6" s="2" t="s">
        <v>33</v>
      </c>
      <c r="R6" s="3" t="s">
        <v>34</v>
      </c>
      <c r="S6" s="7" t="s">
        <v>23</v>
      </c>
      <c r="T6" s="8" t="s">
        <v>24</v>
      </c>
      <c r="U6" s="6" t="s">
        <v>25</v>
      </c>
      <c r="V6" s="4" t="s">
        <v>26</v>
      </c>
      <c r="W6" s="4" t="s">
        <v>27</v>
      </c>
      <c r="X6" s="5" t="s">
        <v>42</v>
      </c>
    </row>
    <row r="7" spans="1:24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4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</sheetData>
  <sheetProtection/>
  <mergeCells count="15">
    <mergeCell ref="A4:B5"/>
    <mergeCell ref="A1:O1"/>
    <mergeCell ref="A2:D3"/>
    <mergeCell ref="P1:X1"/>
    <mergeCell ref="E2:O3"/>
    <mergeCell ref="P2:R5"/>
    <mergeCell ref="S2:T5"/>
    <mergeCell ref="U2:X5"/>
    <mergeCell ref="E4:G5"/>
    <mergeCell ref="H4:L4"/>
    <mergeCell ref="M4:O4"/>
    <mergeCell ref="H5:I5"/>
    <mergeCell ref="J5:L5"/>
    <mergeCell ref="M5:O5"/>
    <mergeCell ref="C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="90" zoomScaleNormal="90" zoomScalePageLayoutView="0" workbookViewId="0" topLeftCell="B1">
      <selection activeCell="H6" sqref="H6:K6"/>
    </sheetView>
  </sheetViews>
  <sheetFormatPr defaultColWidth="11.421875" defaultRowHeight="15"/>
  <cols>
    <col min="1" max="2" width="23.8515625" style="0" customWidth="1"/>
    <col min="3" max="11" width="19.140625" style="0" customWidth="1"/>
  </cols>
  <sheetData>
    <row r="1" spans="1:11" ht="36" customHeight="1" thickBot="1">
      <c r="A1" s="260" t="s">
        <v>38</v>
      </c>
      <c r="B1" s="261"/>
      <c r="C1" s="234" t="s">
        <v>39</v>
      </c>
      <c r="D1" s="235"/>
      <c r="E1" s="235"/>
      <c r="F1" s="235"/>
      <c r="G1" s="235"/>
      <c r="H1" s="235"/>
      <c r="I1" s="235"/>
      <c r="J1" s="235"/>
      <c r="K1" s="236"/>
    </row>
    <row r="2" spans="1:11" ht="30" customHeight="1">
      <c r="A2" s="230" t="s">
        <v>0</v>
      </c>
      <c r="B2" s="250"/>
      <c r="C2" s="237" t="s">
        <v>21</v>
      </c>
      <c r="D2" s="238"/>
      <c r="E2" s="239"/>
      <c r="F2" s="238" t="s">
        <v>22</v>
      </c>
      <c r="G2" s="239"/>
      <c r="H2" s="246" t="s">
        <v>35</v>
      </c>
      <c r="I2" s="246"/>
      <c r="J2" s="246"/>
      <c r="K2" s="247"/>
    </row>
    <row r="3" spans="1:11" ht="15.75" customHeight="1" thickBot="1">
      <c r="A3" s="232"/>
      <c r="B3" s="252"/>
      <c r="C3" s="243"/>
      <c r="D3" s="244"/>
      <c r="E3" s="245"/>
      <c r="F3" s="244"/>
      <c r="G3" s="245"/>
      <c r="H3" s="248"/>
      <c r="I3" s="248"/>
      <c r="J3" s="248"/>
      <c r="K3" s="249"/>
    </row>
    <row r="4" spans="1:11" ht="30" customHeight="1">
      <c r="A4" s="230" t="s">
        <v>30</v>
      </c>
      <c r="B4" s="231"/>
      <c r="C4" s="243"/>
      <c r="D4" s="244"/>
      <c r="E4" s="245"/>
      <c r="F4" s="244"/>
      <c r="G4" s="245"/>
      <c r="H4" s="248"/>
      <c r="I4" s="248"/>
      <c r="J4" s="248"/>
      <c r="K4" s="249"/>
    </row>
    <row r="5" spans="1:11" ht="24" customHeight="1" thickBot="1">
      <c r="A5" s="232"/>
      <c r="B5" s="233"/>
      <c r="C5" s="243"/>
      <c r="D5" s="244"/>
      <c r="E5" s="245"/>
      <c r="F5" s="244"/>
      <c r="G5" s="245"/>
      <c r="H5" s="248"/>
      <c r="I5" s="248"/>
      <c r="J5" s="248"/>
      <c r="K5" s="249"/>
    </row>
    <row r="6" spans="1:11" ht="63" thickBot="1">
      <c r="A6" s="9" t="s">
        <v>41</v>
      </c>
      <c r="B6" s="10" t="s">
        <v>40</v>
      </c>
      <c r="C6" s="11" t="s">
        <v>36</v>
      </c>
      <c r="D6" s="12" t="s">
        <v>33</v>
      </c>
      <c r="E6" s="13" t="s">
        <v>34</v>
      </c>
      <c r="F6" s="9" t="s">
        <v>37</v>
      </c>
      <c r="G6" s="10" t="s">
        <v>24</v>
      </c>
      <c r="H6" s="14" t="s">
        <v>25</v>
      </c>
      <c r="I6" s="15" t="s">
        <v>26</v>
      </c>
      <c r="J6" s="15" t="s">
        <v>27</v>
      </c>
      <c r="K6" s="16" t="s">
        <v>28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7">
    <mergeCell ref="F2:G5"/>
    <mergeCell ref="C2:E5"/>
    <mergeCell ref="H2:K5"/>
    <mergeCell ref="C1:K1"/>
    <mergeCell ref="A4:B5"/>
    <mergeCell ref="A1:B1"/>
    <mergeCell ref="A2:B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="50" zoomScaleNormal="50" zoomScalePageLayoutView="0" workbookViewId="0" topLeftCell="A4">
      <selection activeCell="R20" sqref="R20"/>
    </sheetView>
  </sheetViews>
  <sheetFormatPr defaultColWidth="11.421875" defaultRowHeight="15"/>
  <cols>
    <col min="2" max="2" width="22.421875" style="0" customWidth="1"/>
    <col min="4" max="4" width="20.421875" style="0" customWidth="1"/>
    <col min="6" max="6" width="13.28125" style="0" customWidth="1"/>
    <col min="8" max="8" width="19.140625" style="0" customWidth="1"/>
    <col min="9" max="9" width="15.28125" style="0" customWidth="1"/>
    <col min="10" max="10" width="19.28125" style="0" customWidth="1"/>
    <col min="12" max="12" width="15.7109375" style="0" customWidth="1"/>
    <col min="14" max="14" width="18.421875" style="0" customWidth="1"/>
    <col min="16" max="16" width="19.421875" style="0" customWidth="1"/>
    <col min="17" max="17" width="16.421875" style="0" customWidth="1"/>
    <col min="18" max="21" width="22.421875" style="0" customWidth="1"/>
    <col min="22" max="22" width="19.421875" style="0" customWidth="1"/>
  </cols>
  <sheetData>
    <row r="1" spans="1:23" ht="36.75" thickBot="1">
      <c r="A1" s="289" t="s">
        <v>83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1"/>
    </row>
    <row r="2" spans="1:23" ht="30" customHeight="1" thickBot="1">
      <c r="A2" s="294" t="s">
        <v>38</v>
      </c>
      <c r="B2" s="295"/>
      <c r="C2" s="295"/>
      <c r="D2" s="295"/>
      <c r="E2" s="295"/>
      <c r="F2" s="295"/>
      <c r="G2" s="295"/>
      <c r="H2" s="295"/>
      <c r="I2" s="295"/>
      <c r="J2" s="296"/>
      <c r="K2" s="297" t="s">
        <v>116</v>
      </c>
      <c r="L2" s="298"/>
      <c r="M2" s="298"/>
      <c r="N2" s="298"/>
      <c r="O2" s="298"/>
      <c r="P2" s="298"/>
      <c r="Q2" s="298"/>
      <c r="R2" s="299"/>
      <c r="S2" s="262" t="s">
        <v>176</v>
      </c>
      <c r="T2" s="263"/>
      <c r="U2" s="263"/>
      <c r="V2" s="264"/>
      <c r="W2" s="302" t="s">
        <v>44</v>
      </c>
    </row>
    <row r="3" spans="1:23" ht="15" customHeight="1">
      <c r="A3" s="265" t="s">
        <v>1</v>
      </c>
      <c r="B3" s="287"/>
      <c r="C3" s="287"/>
      <c r="D3" s="287"/>
      <c r="E3" s="287"/>
      <c r="F3" s="287"/>
      <c r="G3" s="287"/>
      <c r="H3" s="287"/>
      <c r="I3" s="287"/>
      <c r="J3" s="266"/>
      <c r="K3" s="274" t="s">
        <v>150</v>
      </c>
      <c r="L3" s="275"/>
      <c r="M3" s="275"/>
      <c r="N3" s="275"/>
      <c r="O3" s="275"/>
      <c r="P3" s="276"/>
      <c r="Q3" s="315" t="s">
        <v>172</v>
      </c>
      <c r="R3" s="316"/>
      <c r="S3" s="321" t="s">
        <v>115</v>
      </c>
      <c r="T3" s="322"/>
      <c r="U3" s="322"/>
      <c r="V3" s="323"/>
      <c r="W3" s="303"/>
    </row>
    <row r="4" spans="1:23" ht="15.75" customHeight="1" thickBot="1">
      <c r="A4" s="267"/>
      <c r="B4" s="288"/>
      <c r="C4" s="288"/>
      <c r="D4" s="288"/>
      <c r="E4" s="288"/>
      <c r="F4" s="288"/>
      <c r="G4" s="288"/>
      <c r="H4" s="288"/>
      <c r="I4" s="288"/>
      <c r="J4" s="268"/>
      <c r="K4" s="277"/>
      <c r="L4" s="278"/>
      <c r="M4" s="278"/>
      <c r="N4" s="278"/>
      <c r="O4" s="278"/>
      <c r="P4" s="279"/>
      <c r="Q4" s="317"/>
      <c r="R4" s="318"/>
      <c r="S4" s="324"/>
      <c r="T4" s="325"/>
      <c r="U4" s="325"/>
      <c r="V4" s="326"/>
      <c r="W4" s="303"/>
    </row>
    <row r="5" spans="1:23" ht="40.5" customHeight="1" thickBot="1">
      <c r="A5" s="309" t="s">
        <v>133</v>
      </c>
      <c r="B5" s="310"/>
      <c r="C5" s="310"/>
      <c r="D5" s="311"/>
      <c r="E5" s="271" t="s">
        <v>136</v>
      </c>
      <c r="F5" s="273"/>
      <c r="G5" s="273"/>
      <c r="H5" s="272"/>
      <c r="I5" s="265" t="s">
        <v>137</v>
      </c>
      <c r="J5" s="266"/>
      <c r="K5" s="277"/>
      <c r="L5" s="278"/>
      <c r="M5" s="278"/>
      <c r="N5" s="278"/>
      <c r="O5" s="278"/>
      <c r="P5" s="279"/>
      <c r="Q5" s="317"/>
      <c r="R5" s="318"/>
      <c r="S5" s="324"/>
      <c r="T5" s="325"/>
      <c r="U5" s="325"/>
      <c r="V5" s="326"/>
      <c r="W5" s="303"/>
    </row>
    <row r="6" spans="1:23" ht="79.5" customHeight="1" thickBot="1">
      <c r="A6" s="312"/>
      <c r="B6" s="313"/>
      <c r="C6" s="313"/>
      <c r="D6" s="314"/>
      <c r="E6" s="271" t="s">
        <v>143</v>
      </c>
      <c r="F6" s="272"/>
      <c r="G6" s="271" t="s">
        <v>142</v>
      </c>
      <c r="H6" s="272"/>
      <c r="I6" s="267"/>
      <c r="J6" s="268"/>
      <c r="K6" s="280"/>
      <c r="L6" s="281"/>
      <c r="M6" s="281"/>
      <c r="N6" s="281"/>
      <c r="O6" s="281"/>
      <c r="P6" s="282"/>
      <c r="Q6" s="319"/>
      <c r="R6" s="320"/>
      <c r="S6" s="327"/>
      <c r="T6" s="328"/>
      <c r="U6" s="328"/>
      <c r="V6" s="329"/>
      <c r="W6" s="304"/>
    </row>
    <row r="7" spans="1:23" ht="19.5" customHeight="1" thickBot="1">
      <c r="A7" s="151"/>
      <c r="B7" s="305" t="s">
        <v>135</v>
      </c>
      <c r="C7" s="161"/>
      <c r="D7" s="305" t="s">
        <v>134</v>
      </c>
      <c r="E7" s="34"/>
      <c r="F7" s="307" t="s">
        <v>149</v>
      </c>
      <c r="G7" s="34"/>
      <c r="H7" s="307" t="s">
        <v>144</v>
      </c>
      <c r="I7" s="49"/>
      <c r="J7" s="269" t="s">
        <v>138</v>
      </c>
      <c r="K7" s="285" t="s">
        <v>162</v>
      </c>
      <c r="L7" s="286"/>
      <c r="M7" s="285" t="s">
        <v>164</v>
      </c>
      <c r="N7" s="286"/>
      <c r="O7" s="285" t="s">
        <v>167</v>
      </c>
      <c r="P7" s="286"/>
      <c r="Q7" s="76"/>
      <c r="R7" s="292" t="s">
        <v>175</v>
      </c>
      <c r="S7" s="144"/>
      <c r="T7" s="283" t="s">
        <v>118</v>
      </c>
      <c r="U7" s="147"/>
      <c r="V7" s="283" t="s">
        <v>105</v>
      </c>
      <c r="W7" s="300" t="s">
        <v>45</v>
      </c>
    </row>
    <row r="8" spans="1:23" ht="47.25" thickBot="1">
      <c r="A8" s="152"/>
      <c r="B8" s="306"/>
      <c r="C8" s="162"/>
      <c r="D8" s="306"/>
      <c r="E8" s="90"/>
      <c r="F8" s="308"/>
      <c r="G8" s="90"/>
      <c r="H8" s="308"/>
      <c r="I8" s="49"/>
      <c r="J8" s="270"/>
      <c r="K8" s="107"/>
      <c r="L8" s="131" t="s">
        <v>170</v>
      </c>
      <c r="M8" s="69"/>
      <c r="N8" s="130" t="s">
        <v>171</v>
      </c>
      <c r="O8" s="69"/>
      <c r="P8" s="130" t="s">
        <v>168</v>
      </c>
      <c r="Q8" s="76"/>
      <c r="R8" s="293"/>
      <c r="S8" s="145"/>
      <c r="T8" s="284"/>
      <c r="U8" s="148"/>
      <c r="V8" s="284"/>
      <c r="W8" s="301"/>
    </row>
    <row r="9" spans="1:23" ht="15" thickBot="1">
      <c r="A9" s="149">
        <v>15</v>
      </c>
      <c r="B9" s="149"/>
      <c r="C9" s="149">
        <v>15</v>
      </c>
      <c r="D9" s="149"/>
      <c r="E9" s="150"/>
      <c r="F9" s="150"/>
      <c r="G9" s="150"/>
      <c r="H9" s="153"/>
      <c r="I9" s="149"/>
      <c r="J9" s="149"/>
      <c r="K9" s="154"/>
      <c r="L9" s="154"/>
      <c r="M9" s="154"/>
      <c r="N9" s="154"/>
      <c r="O9" s="154"/>
      <c r="P9" s="154"/>
      <c r="Q9" s="155"/>
      <c r="R9" s="155"/>
      <c r="S9" s="155"/>
      <c r="T9" s="156"/>
      <c r="U9" s="156"/>
      <c r="V9" s="156"/>
      <c r="W9" s="157" t="e">
        <f>SUM($R9,#REF!,$P9,#REF!,#REF!,$N9,#REF!,$L9,#REF!,#REF!,#REF!,$H9,#REF!,#REF!,#REF!,$F9,#REF!,$D9,$B9+T9+V9+#REF!)</f>
        <v>#REF!</v>
      </c>
    </row>
    <row r="10" spans="1:23" ht="15" thickBot="1">
      <c r="A10" s="149">
        <v>10</v>
      </c>
      <c r="B10" s="149"/>
      <c r="C10" s="149">
        <v>10</v>
      </c>
      <c r="D10" s="158"/>
      <c r="E10" s="150"/>
      <c r="F10" s="150"/>
      <c r="G10" s="150"/>
      <c r="H10" s="153"/>
      <c r="I10" s="149"/>
      <c r="J10" s="149"/>
      <c r="K10" s="154"/>
      <c r="L10" s="154"/>
      <c r="M10" s="154"/>
      <c r="N10" s="154"/>
      <c r="O10" s="154"/>
      <c r="P10" s="154"/>
      <c r="Q10" s="155"/>
      <c r="R10" s="155"/>
      <c r="S10" s="155"/>
      <c r="T10" s="156"/>
      <c r="U10" s="156"/>
      <c r="V10" s="156"/>
      <c r="W10" s="157" t="e">
        <f>SUM($R10,#REF!,$P10,#REF!,#REF!,$N10,#REF!,$L10,#REF!,#REF!,#REF!,$H10,#REF!,#REF!,#REF!,$F10,#REF!,$D10,$B10+T10+V10+#REF!)</f>
        <v>#REF!</v>
      </c>
    </row>
    <row r="11" spans="1:23" ht="15" thickBot="1">
      <c r="A11" s="149">
        <v>5</v>
      </c>
      <c r="B11" s="149"/>
      <c r="C11" s="149">
        <v>5</v>
      </c>
      <c r="D11" s="158"/>
      <c r="E11" s="150"/>
      <c r="F11" s="150"/>
      <c r="G11" s="150"/>
      <c r="H11" s="153"/>
      <c r="I11" s="149"/>
      <c r="J11" s="149"/>
      <c r="K11" s="154"/>
      <c r="L11" s="159"/>
      <c r="M11" s="154"/>
      <c r="N11" s="154"/>
      <c r="O11" s="154"/>
      <c r="P11" s="154"/>
      <c r="Q11" s="155"/>
      <c r="R11" s="155"/>
      <c r="S11" s="155"/>
      <c r="T11" s="156"/>
      <c r="U11" s="156"/>
      <c r="V11" s="156"/>
      <c r="W11" s="157" t="e">
        <f>SUM($R11,#REF!,$P11,#REF!,#REF!,$N11,#REF!,$L11,#REF!,#REF!,#REF!,$H11,#REF!,#REF!,#REF!,$F11,#REF!,$D11,$B11+T11+V11+#REF!)</f>
        <v>#REF!</v>
      </c>
    </row>
    <row r="12" spans="1:23" ht="15" thickBot="1">
      <c r="A12" s="149">
        <v>1</v>
      </c>
      <c r="B12" s="149"/>
      <c r="C12" s="149">
        <v>1</v>
      </c>
      <c r="D12" s="158"/>
      <c r="E12" s="150"/>
      <c r="F12" s="150"/>
      <c r="G12" s="160"/>
      <c r="H12" s="150"/>
      <c r="I12" s="158"/>
      <c r="J12" s="149"/>
      <c r="K12" s="154"/>
      <c r="L12" s="159"/>
      <c r="M12" s="154"/>
      <c r="N12" s="154"/>
      <c r="O12" s="154"/>
      <c r="P12" s="159"/>
      <c r="Q12" s="155"/>
      <c r="R12" s="155"/>
      <c r="S12" s="155"/>
      <c r="T12" s="156"/>
      <c r="U12" s="156"/>
      <c r="V12" s="156"/>
      <c r="W12" s="157" t="e">
        <f>SUM($R12,#REF!,$P12,#REF!,#REF!,$N12,#REF!,$L12,#REF!,#REF!,#REF!,$H12,#REF!,#REF!,#REF!,$F12,#REF!,$D12,$B12+T12+V12+#REF!)</f>
        <v>#REF!</v>
      </c>
    </row>
    <row r="13" spans="1:23" ht="15" thickBot="1">
      <c r="A13" s="149"/>
      <c r="B13" s="149"/>
      <c r="C13" s="149"/>
      <c r="D13" s="158"/>
      <c r="E13" s="150"/>
      <c r="F13" s="150"/>
      <c r="G13" s="150"/>
      <c r="H13" s="150"/>
      <c r="I13" s="158"/>
      <c r="J13" s="149"/>
      <c r="K13" s="154"/>
      <c r="L13" s="159"/>
      <c r="M13" s="159"/>
      <c r="N13" s="159"/>
      <c r="O13" s="154"/>
      <c r="P13" s="159"/>
      <c r="Q13" s="155"/>
      <c r="R13" s="155"/>
      <c r="S13" s="155"/>
      <c r="T13" s="156"/>
      <c r="U13" s="156"/>
      <c r="V13" s="156"/>
      <c r="W13" s="157" t="e">
        <f>SUM($R13,#REF!,$P13,#REF!,#REF!,$N13,#REF!,$L13,#REF!,#REF!,#REF!,$H13,#REF!,#REF!,#REF!,$F13,#REF!,$D13,$B13+T13+V13+#REF!)</f>
        <v>#REF!</v>
      </c>
    </row>
    <row r="14" spans="1:23" ht="15" thickBot="1">
      <c r="A14" s="149"/>
      <c r="B14" s="149"/>
      <c r="C14" s="149"/>
      <c r="D14" s="158"/>
      <c r="E14" s="150"/>
      <c r="F14" s="150"/>
      <c r="G14" s="150"/>
      <c r="H14" s="150"/>
      <c r="I14" s="158"/>
      <c r="J14" s="158"/>
      <c r="K14" s="159"/>
      <c r="L14" s="159"/>
      <c r="M14" s="159"/>
      <c r="N14" s="159"/>
      <c r="O14" s="159"/>
      <c r="P14" s="159"/>
      <c r="Q14" s="155"/>
      <c r="R14" s="155"/>
      <c r="S14" s="155"/>
      <c r="T14" s="156"/>
      <c r="U14" s="156"/>
      <c r="V14" s="156"/>
      <c r="W14" s="157" t="e">
        <f>SUM($R14,#REF!,$P14,#REF!,#REF!,$N14,#REF!,$L14,#REF!,#REF!,#REF!,$H14,#REF!,#REF!,#REF!,$F14,#REF!,$D14,$B14+T14+V14+#REF!)</f>
        <v>#REF!</v>
      </c>
    </row>
    <row r="15" spans="1:23" ht="15" thickBot="1">
      <c r="A15" s="149"/>
      <c r="B15" s="149"/>
      <c r="C15" s="149"/>
      <c r="D15" s="158"/>
      <c r="E15" s="150"/>
      <c r="F15" s="150"/>
      <c r="G15" s="150"/>
      <c r="H15" s="150"/>
      <c r="I15" s="158"/>
      <c r="J15" s="158"/>
      <c r="K15" s="159"/>
      <c r="L15" s="159"/>
      <c r="M15" s="159"/>
      <c r="N15" s="159"/>
      <c r="O15" s="159"/>
      <c r="P15" s="159"/>
      <c r="Q15" s="155"/>
      <c r="R15" s="155"/>
      <c r="S15" s="155"/>
      <c r="T15" s="156"/>
      <c r="U15" s="156"/>
      <c r="V15" s="156"/>
      <c r="W15" s="157" t="e">
        <f>SUM($R15,#REF!,$P15,#REF!,#REF!,$N15,#REF!,$L15,#REF!,#REF!,#REF!,$H15,#REF!,#REF!,#REF!,$F15,#REF!,$D15,$B15+T15+V15+#REF!)</f>
        <v>#REF!</v>
      </c>
    </row>
    <row r="16" spans="1:23" ht="15" thickBot="1">
      <c r="A16" s="149"/>
      <c r="B16" s="149"/>
      <c r="C16" s="149"/>
      <c r="D16" s="158"/>
      <c r="E16" s="150"/>
      <c r="F16" s="150"/>
      <c r="G16" s="150"/>
      <c r="H16" s="150"/>
      <c r="I16" s="158"/>
      <c r="J16" s="158"/>
      <c r="K16" s="159"/>
      <c r="L16" s="159"/>
      <c r="M16" s="159"/>
      <c r="N16" s="159"/>
      <c r="O16" s="159"/>
      <c r="P16" s="159"/>
      <c r="Q16" s="155"/>
      <c r="R16" s="155"/>
      <c r="S16" s="155"/>
      <c r="T16" s="156"/>
      <c r="U16" s="156"/>
      <c r="V16" s="156"/>
      <c r="W16" s="157" t="e">
        <f>SUM($R16,#REF!,$P16,#REF!,#REF!,$N16,#REF!,$L16,#REF!,#REF!,#REF!,$H16,#REF!,#REF!,#REF!,$F16,#REF!,$D16,$B16+T16+V16+#REF!)</f>
        <v>#REF!</v>
      </c>
    </row>
    <row r="17" spans="1:23" ht="15" thickBot="1">
      <c r="A17" s="149"/>
      <c r="B17" s="149"/>
      <c r="C17" s="149"/>
      <c r="D17" s="158"/>
      <c r="E17" s="150"/>
      <c r="F17" s="150"/>
      <c r="G17" s="150"/>
      <c r="H17" s="150"/>
      <c r="I17" s="158"/>
      <c r="J17" s="158"/>
      <c r="K17" s="159"/>
      <c r="L17" s="159"/>
      <c r="M17" s="159"/>
      <c r="N17" s="159"/>
      <c r="O17" s="159"/>
      <c r="P17" s="159"/>
      <c r="Q17" s="155"/>
      <c r="R17" s="155"/>
      <c r="S17" s="155"/>
      <c r="T17" s="156"/>
      <c r="U17" s="156"/>
      <c r="V17" s="156"/>
      <c r="W17" s="157" t="e">
        <f>SUM($R17,#REF!,$P17,#REF!,#REF!,$N17,#REF!,$L17,#REF!,#REF!,#REF!,$H17,#REF!,#REF!,#REF!,$F17,#REF!,$D17,$B17+T17+V17+#REF!)</f>
        <v>#REF!</v>
      </c>
    </row>
    <row r="18" spans="1:23" ht="15" thickBot="1">
      <c r="A18" s="149"/>
      <c r="B18" s="149"/>
      <c r="C18" s="158"/>
      <c r="D18" s="158"/>
      <c r="E18" s="150"/>
      <c r="F18" s="150"/>
      <c r="G18" s="150"/>
      <c r="H18" s="150"/>
      <c r="I18" s="158"/>
      <c r="J18" s="158"/>
      <c r="K18" s="159"/>
      <c r="L18" s="159"/>
      <c r="M18" s="159"/>
      <c r="N18" s="159"/>
      <c r="O18" s="159"/>
      <c r="P18" s="154"/>
      <c r="Q18" s="155"/>
      <c r="R18" s="155"/>
      <c r="S18" s="155"/>
      <c r="T18" s="156"/>
      <c r="U18" s="156"/>
      <c r="V18" s="156"/>
      <c r="W18" s="157" t="e">
        <f>SUM($R18,#REF!,$P18,#REF!,#REF!,$N18,#REF!,$L18,#REF!,#REF!,#REF!,$H18,#REF!,#REF!,#REF!,$F18,#REF!,$D18,$B18+T18+V18+#REF!)</f>
        <v>#REF!</v>
      </c>
    </row>
    <row r="19" spans="1:23" ht="78.75" customHeight="1">
      <c r="A19" s="20"/>
      <c r="B19" s="132" t="s">
        <v>182</v>
      </c>
      <c r="C19" s="20"/>
      <c r="D19" s="132" t="s">
        <v>182</v>
      </c>
      <c r="E19" s="20"/>
      <c r="F19" s="136" t="s">
        <v>102</v>
      </c>
      <c r="G19" s="28"/>
      <c r="H19" s="132" t="s">
        <v>56</v>
      </c>
      <c r="I19" s="26"/>
      <c r="J19" s="132" t="s">
        <v>131</v>
      </c>
      <c r="K19" s="26"/>
      <c r="L19" s="132" t="s">
        <v>64</v>
      </c>
      <c r="M19" s="26"/>
      <c r="N19" s="132" t="s">
        <v>68</v>
      </c>
      <c r="O19" s="140"/>
      <c r="P19" s="132" t="s">
        <v>161</v>
      </c>
      <c r="Q19" s="140"/>
      <c r="R19" s="142" t="s">
        <v>173</v>
      </c>
      <c r="S19" s="142"/>
      <c r="T19" s="132" t="s">
        <v>177</v>
      </c>
      <c r="U19" s="132"/>
      <c r="V19" s="132" t="s">
        <v>124</v>
      </c>
      <c r="W19" s="20"/>
    </row>
    <row r="20" spans="1:23" ht="78.75" customHeight="1" thickBot="1">
      <c r="A20" s="26"/>
      <c r="B20" s="133" t="s">
        <v>181</v>
      </c>
      <c r="C20" s="20"/>
      <c r="D20" s="133" t="s">
        <v>181</v>
      </c>
      <c r="E20" s="20"/>
      <c r="F20" s="137" t="s">
        <v>147</v>
      </c>
      <c r="G20" s="28"/>
      <c r="H20" s="133" t="s">
        <v>145</v>
      </c>
      <c r="I20" s="26"/>
      <c r="J20" s="133" t="s">
        <v>140</v>
      </c>
      <c r="K20" s="26"/>
      <c r="L20" s="134" t="s">
        <v>163</v>
      </c>
      <c r="M20" s="26"/>
      <c r="N20" s="133" t="s">
        <v>165</v>
      </c>
      <c r="O20" s="141"/>
      <c r="P20" s="134" t="s">
        <v>169</v>
      </c>
      <c r="Q20" s="141"/>
      <c r="R20" s="143" t="s">
        <v>174</v>
      </c>
      <c r="S20" s="146"/>
      <c r="T20" s="133" t="s">
        <v>106</v>
      </c>
      <c r="U20" s="135"/>
      <c r="V20" s="134" t="s">
        <v>107</v>
      </c>
      <c r="W20" s="20"/>
    </row>
    <row r="21" spans="1:23" ht="78.75" customHeight="1" thickBot="1">
      <c r="A21" s="26"/>
      <c r="B21" s="133" t="s">
        <v>179</v>
      </c>
      <c r="C21" s="20"/>
      <c r="D21" s="133" t="s">
        <v>179</v>
      </c>
      <c r="E21" s="20"/>
      <c r="F21" s="138" t="s">
        <v>148</v>
      </c>
      <c r="G21" s="28"/>
      <c r="H21" s="134" t="s">
        <v>146</v>
      </c>
      <c r="I21" s="26"/>
      <c r="J21" s="134" t="s">
        <v>141</v>
      </c>
      <c r="K21" s="26"/>
      <c r="L21" s="20"/>
      <c r="M21" s="26"/>
      <c r="N21" s="134" t="s">
        <v>166</v>
      </c>
      <c r="O21" s="139"/>
      <c r="P21" s="21"/>
      <c r="Q21" s="24"/>
      <c r="R21" s="27"/>
      <c r="S21" s="26"/>
      <c r="T21" s="134" t="s">
        <v>178</v>
      </c>
      <c r="U21" s="26"/>
      <c r="V21" s="26"/>
      <c r="W21" s="20"/>
    </row>
    <row r="22" spans="1:23" ht="78.75" customHeight="1" thickBot="1">
      <c r="A22" s="20"/>
      <c r="B22" s="134" t="s">
        <v>180</v>
      </c>
      <c r="C22" s="20"/>
      <c r="D22" s="134" t="s">
        <v>180</v>
      </c>
      <c r="E22" s="20"/>
      <c r="F22" s="101"/>
      <c r="G22" s="20"/>
      <c r="H22" s="20"/>
      <c r="I22" s="20"/>
      <c r="J22" s="20"/>
      <c r="K22" s="26"/>
      <c r="L22" s="20"/>
      <c r="M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78.75" customHeight="1">
      <c r="A23" s="20"/>
      <c r="B23" s="26"/>
      <c r="C23" s="20"/>
      <c r="D23" s="26"/>
      <c r="E23" s="20"/>
      <c r="F23" s="101"/>
      <c r="G23" s="20"/>
      <c r="H23" s="20"/>
      <c r="I23" s="20"/>
      <c r="J23" s="20"/>
      <c r="K23" s="26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78.75" customHeight="1">
      <c r="A24" s="20"/>
      <c r="B24" s="26"/>
      <c r="C24" s="20"/>
      <c r="D24" s="26"/>
      <c r="E24" s="20"/>
      <c r="F24" s="10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78.75" customHeight="1">
      <c r="A25" s="20"/>
      <c r="B25" s="26"/>
      <c r="C25" s="20"/>
      <c r="D25" s="26"/>
      <c r="E25" s="20"/>
      <c r="F25" s="10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78.75" customHeight="1">
      <c r="A26" s="20"/>
      <c r="B26" s="26"/>
      <c r="C26" s="20"/>
      <c r="D26" s="26"/>
      <c r="E26" s="20"/>
      <c r="F26" s="10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78.75" customHeight="1">
      <c r="A27" s="20"/>
      <c r="B27" s="26"/>
      <c r="C27" s="20"/>
      <c r="D27" s="26"/>
      <c r="E27" s="20"/>
      <c r="F27" s="10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78.75" customHeight="1">
      <c r="A28" s="20"/>
      <c r="B28" s="26"/>
      <c r="C28" s="20"/>
      <c r="D28" s="26"/>
      <c r="E28" s="20"/>
      <c r="F28" s="7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78.75" customHeight="1">
      <c r="A29" s="20"/>
      <c r="B29" s="26"/>
      <c r="C29" s="20"/>
      <c r="D29" s="26"/>
      <c r="E29" s="20"/>
      <c r="F29" s="10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4.25">
      <c r="A30" s="20"/>
      <c r="B30" s="20"/>
      <c r="C30" s="20"/>
      <c r="D30" s="20"/>
      <c r="E30" s="20"/>
      <c r="F30" s="7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4.25">
      <c r="A31" s="20"/>
      <c r="B31" s="20"/>
      <c r="C31" s="20"/>
      <c r="D31" s="20"/>
      <c r="E31" s="20"/>
      <c r="F31" s="7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</sheetData>
  <sheetProtection/>
  <mergeCells count="26">
    <mergeCell ref="A1:W1"/>
    <mergeCell ref="K7:L7"/>
    <mergeCell ref="M7:N7"/>
    <mergeCell ref="R7:R8"/>
    <mergeCell ref="A2:J2"/>
    <mergeCell ref="K2:R2"/>
    <mergeCell ref="W7:W8"/>
    <mergeCell ref="W2:W6"/>
    <mergeCell ref="D7:D8"/>
    <mergeCell ref="T7:T8"/>
    <mergeCell ref="H7:H8"/>
    <mergeCell ref="B7:B8"/>
    <mergeCell ref="F7:F8"/>
    <mergeCell ref="A5:D6"/>
    <mergeCell ref="Q3:R6"/>
    <mergeCell ref="S3:V6"/>
    <mergeCell ref="S2:V2"/>
    <mergeCell ref="I5:J6"/>
    <mergeCell ref="J7:J8"/>
    <mergeCell ref="E6:F6"/>
    <mergeCell ref="G6:H6"/>
    <mergeCell ref="E5:H5"/>
    <mergeCell ref="K3:P6"/>
    <mergeCell ref="V7:V8"/>
    <mergeCell ref="O7:P7"/>
    <mergeCell ref="A3:J4"/>
  </mergeCells>
  <dataValidations count="10">
    <dataValidation type="list" allowBlank="1" showInputMessage="1" showErrorMessage="1" sqref="D9:D18">
      <formula1>$C$9:$C$16</formula1>
    </dataValidation>
    <dataValidation type="list" allowBlank="1" showInputMessage="1" showErrorMessage="1" sqref="H9:H18">
      <formula1>$G$9:$G$11</formula1>
    </dataValidation>
    <dataValidation type="list" allowBlank="1" showInputMessage="1" showErrorMessage="1" sqref="J9:J18">
      <formula1>$I$9:$I$13</formula1>
    </dataValidation>
    <dataValidation type="list" allowBlank="1" showInputMessage="1" showErrorMessage="1" sqref="L9:L18">
      <formula1>$K$9:$K$10</formula1>
    </dataValidation>
    <dataValidation type="list" allowBlank="1" showInputMessage="1" showErrorMessage="1" sqref="N9:N18">
      <formula1>$M$9:$M$12</formula1>
    </dataValidation>
    <dataValidation type="list" allowBlank="1" showInputMessage="1" showErrorMessage="1" sqref="P9:P18">
      <formula1>$O$9:$O$11</formula1>
    </dataValidation>
    <dataValidation type="list" allowBlank="1" showInputMessage="1" showErrorMessage="1" sqref="R9:V18">
      <formula1>$Q$9:$Q$11</formula1>
    </dataValidation>
    <dataValidation type="list" allowBlank="1" showInputMessage="1" showErrorMessage="1" sqref="F9:F18">
      <formula1>$E$9:$E$11</formula1>
    </dataValidation>
    <dataValidation type="list" allowBlank="1" showInputMessage="1" showErrorMessage="1" sqref="E9:E18">
      <formula1>ZNVT!#REF!</formula1>
    </dataValidation>
    <dataValidation type="list" allowBlank="1" showInputMessage="1" showErrorMessage="1" sqref="C17 C7 B9:B18">
      <formula1>$A$9:$A$18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60" zoomScaleNormal="60" zoomScalePageLayoutView="0" workbookViewId="0" topLeftCell="A1">
      <selection activeCell="H20" sqref="H20"/>
    </sheetView>
  </sheetViews>
  <sheetFormatPr defaultColWidth="11.421875" defaultRowHeight="15"/>
  <cols>
    <col min="2" max="3" width="25.7109375" style="0" customWidth="1"/>
    <col min="4" max="4" width="32.00390625" style="0" customWidth="1"/>
    <col min="5" max="5" width="32.421875" style="0" customWidth="1"/>
    <col min="6" max="6" width="27.421875" style="0" customWidth="1"/>
    <col min="7" max="7" width="28.7109375" style="0" customWidth="1"/>
    <col min="8" max="8" width="26.8515625" style="0" customWidth="1"/>
    <col min="9" max="13" width="25.7109375" style="0" customWidth="1"/>
    <col min="15" max="18" width="22.421875" style="0" customWidth="1"/>
  </cols>
  <sheetData>
    <row r="1" spans="1:13" ht="25.5" customHeight="1" thickBot="1">
      <c r="A1" s="338" t="s">
        <v>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29.25" customHeight="1" thickBot="1">
      <c r="A2" s="340" t="s">
        <v>186</v>
      </c>
      <c r="B2" s="343" t="s">
        <v>38</v>
      </c>
      <c r="C2" s="344"/>
      <c r="D2" s="344"/>
      <c r="E2" s="344"/>
      <c r="F2" s="344"/>
      <c r="G2" s="335" t="s">
        <v>39</v>
      </c>
      <c r="H2" s="336"/>
      <c r="I2" s="336"/>
      <c r="J2" s="336"/>
      <c r="K2" s="336"/>
      <c r="L2" s="337"/>
      <c r="M2" s="354" t="s">
        <v>44</v>
      </c>
    </row>
    <row r="3" spans="1:13" ht="33" customHeight="1" thickBot="1">
      <c r="A3" s="341"/>
      <c r="B3" s="345" t="s">
        <v>183</v>
      </c>
      <c r="C3" s="349"/>
      <c r="D3" s="349"/>
      <c r="E3" s="349"/>
      <c r="F3" s="346"/>
      <c r="G3" s="332" t="s">
        <v>184</v>
      </c>
      <c r="H3" s="333"/>
      <c r="I3" s="333"/>
      <c r="J3" s="334"/>
      <c r="K3" s="352" t="s">
        <v>185</v>
      </c>
      <c r="L3" s="353"/>
      <c r="M3" s="355"/>
    </row>
    <row r="4" spans="1:13" ht="27" customHeight="1" thickBot="1">
      <c r="A4" s="341"/>
      <c r="B4" s="345" t="s">
        <v>133</v>
      </c>
      <c r="C4" s="346"/>
      <c r="D4" s="345" t="s">
        <v>136</v>
      </c>
      <c r="E4" s="349"/>
      <c r="F4" s="347" t="s">
        <v>137</v>
      </c>
      <c r="G4" s="330" t="s">
        <v>170</v>
      </c>
      <c r="H4" s="330" t="s">
        <v>164</v>
      </c>
      <c r="I4" s="330" t="s">
        <v>168</v>
      </c>
      <c r="J4" s="330" t="s">
        <v>175</v>
      </c>
      <c r="K4" s="350" t="s">
        <v>118</v>
      </c>
      <c r="L4" s="350" t="s">
        <v>105</v>
      </c>
      <c r="M4" s="355"/>
    </row>
    <row r="5" spans="1:18" ht="48" customHeight="1" thickBot="1">
      <c r="A5" s="342"/>
      <c r="B5" s="163" t="s">
        <v>135</v>
      </c>
      <c r="C5" s="163" t="s">
        <v>134</v>
      </c>
      <c r="D5" s="164" t="s">
        <v>143</v>
      </c>
      <c r="E5" s="164" t="s">
        <v>142</v>
      </c>
      <c r="F5" s="348"/>
      <c r="G5" s="331"/>
      <c r="H5" s="331"/>
      <c r="I5" s="331"/>
      <c r="J5" s="331"/>
      <c r="K5" s="351"/>
      <c r="L5" s="351"/>
      <c r="M5" s="356"/>
      <c r="O5" s="14" t="s">
        <v>25</v>
      </c>
      <c r="P5" s="15" t="s">
        <v>26</v>
      </c>
      <c r="Q5" s="15" t="s">
        <v>27</v>
      </c>
      <c r="R5" s="16" t="s">
        <v>28</v>
      </c>
    </row>
    <row r="6" spans="1:13" ht="21" thickBot="1">
      <c r="A6" s="165"/>
      <c r="B6" s="166"/>
      <c r="C6" s="166"/>
      <c r="D6" s="166"/>
      <c r="E6" s="166"/>
      <c r="F6" s="166"/>
      <c r="G6" s="167"/>
      <c r="H6" s="167"/>
      <c r="I6" s="167"/>
      <c r="J6" s="167"/>
      <c r="K6" s="168"/>
      <c r="L6" s="168"/>
      <c r="M6" s="169"/>
    </row>
    <row r="7" spans="1:13" ht="21" thickBot="1">
      <c r="A7" s="165"/>
      <c r="B7" s="166"/>
      <c r="C7" s="166"/>
      <c r="D7" s="166"/>
      <c r="E7" s="166"/>
      <c r="F7" s="166"/>
      <c r="G7" s="167"/>
      <c r="H7" s="167"/>
      <c r="I7" s="167"/>
      <c r="J7" s="167"/>
      <c r="K7" s="168"/>
      <c r="L7" s="168"/>
      <c r="M7" s="169"/>
    </row>
    <row r="8" spans="1:13" ht="21" thickBot="1">
      <c r="A8" s="165"/>
      <c r="B8" s="166"/>
      <c r="C8" s="166"/>
      <c r="D8" s="166"/>
      <c r="E8" s="166"/>
      <c r="F8" s="166"/>
      <c r="G8" s="167"/>
      <c r="H8" s="167"/>
      <c r="I8" s="167"/>
      <c r="J8" s="167"/>
      <c r="K8" s="168"/>
      <c r="L8" s="168"/>
      <c r="M8" s="169"/>
    </row>
    <row r="9" spans="1:13" ht="21" thickBot="1">
      <c r="A9" s="165"/>
      <c r="B9" s="166"/>
      <c r="C9" s="166"/>
      <c r="D9" s="166"/>
      <c r="E9" s="166"/>
      <c r="F9" s="166"/>
      <c r="G9" s="167"/>
      <c r="H9" s="170"/>
      <c r="I9" s="167"/>
      <c r="J9" s="167"/>
      <c r="K9" s="168"/>
      <c r="L9" s="168"/>
      <c r="M9" s="169"/>
    </row>
    <row r="10" spans="1:13" ht="21" thickBot="1">
      <c r="A10" s="165"/>
      <c r="B10" s="166"/>
      <c r="C10" s="166"/>
      <c r="D10" s="166"/>
      <c r="E10" s="166"/>
      <c r="F10" s="166"/>
      <c r="G10" s="167"/>
      <c r="H10" s="167"/>
      <c r="I10" s="167"/>
      <c r="J10" s="167"/>
      <c r="K10" s="168"/>
      <c r="L10" s="168"/>
      <c r="M10" s="169"/>
    </row>
    <row r="11" spans="1:13" ht="21" thickBot="1">
      <c r="A11" s="165"/>
      <c r="B11" s="166"/>
      <c r="C11" s="166"/>
      <c r="D11" s="166"/>
      <c r="E11" s="166"/>
      <c r="F11" s="166"/>
      <c r="G11" s="167"/>
      <c r="H11" s="167"/>
      <c r="I11" s="167"/>
      <c r="J11" s="167"/>
      <c r="K11" s="168"/>
      <c r="L11" s="168"/>
      <c r="M11" s="169"/>
    </row>
    <row r="12" spans="1:13" ht="21" thickBot="1">
      <c r="A12" s="165"/>
      <c r="B12" s="166"/>
      <c r="C12" s="166"/>
      <c r="D12" s="166"/>
      <c r="E12" s="166"/>
      <c r="F12" s="166"/>
      <c r="G12" s="167"/>
      <c r="H12" s="167"/>
      <c r="I12" s="167"/>
      <c r="J12" s="167"/>
      <c r="K12" s="168"/>
      <c r="L12" s="168"/>
      <c r="M12" s="169"/>
    </row>
    <row r="13" spans="1:13" ht="21" thickBot="1">
      <c r="A13" s="165"/>
      <c r="B13" s="166"/>
      <c r="C13" s="166"/>
      <c r="D13" s="166"/>
      <c r="E13" s="166"/>
      <c r="F13" s="166"/>
      <c r="G13" s="167"/>
      <c r="H13" s="167"/>
      <c r="I13" s="167"/>
      <c r="J13" s="167"/>
      <c r="K13" s="168"/>
      <c r="L13" s="168"/>
      <c r="M13" s="169"/>
    </row>
    <row r="14" spans="1:13" ht="21" thickBot="1">
      <c r="A14" s="165"/>
      <c r="B14" s="166"/>
      <c r="C14" s="166"/>
      <c r="D14" s="166"/>
      <c r="E14" s="166"/>
      <c r="F14" s="166"/>
      <c r="G14" s="167"/>
      <c r="H14" s="167"/>
      <c r="I14" s="167"/>
      <c r="J14" s="167"/>
      <c r="K14" s="168"/>
      <c r="L14" s="168"/>
      <c r="M14" s="169"/>
    </row>
    <row r="15" spans="1:13" ht="21" thickBot="1">
      <c r="A15" s="165"/>
      <c r="B15" s="166"/>
      <c r="C15" s="166"/>
      <c r="D15" s="166"/>
      <c r="E15" s="166"/>
      <c r="F15" s="166"/>
      <c r="G15" s="167"/>
      <c r="H15" s="167"/>
      <c r="I15" s="167"/>
      <c r="J15" s="167"/>
      <c r="K15" s="168"/>
      <c r="L15" s="168"/>
      <c r="M15" s="169"/>
    </row>
    <row r="16" spans="1:13" ht="21" thickBot="1">
      <c r="A16" s="165"/>
      <c r="B16" s="166"/>
      <c r="C16" s="166"/>
      <c r="D16" s="166"/>
      <c r="E16" s="166"/>
      <c r="F16" s="166"/>
      <c r="G16" s="167"/>
      <c r="H16" s="167"/>
      <c r="I16" s="167"/>
      <c r="J16" s="167"/>
      <c r="K16" s="168"/>
      <c r="L16" s="168"/>
      <c r="M16" s="169"/>
    </row>
    <row r="17" s="171" customFormat="1" ht="15" thickBot="1"/>
    <row r="18" spans="2:12" ht="114.75" customHeight="1">
      <c r="B18" s="132" t="s">
        <v>182</v>
      </c>
      <c r="C18" s="132" t="s">
        <v>182</v>
      </c>
      <c r="D18" s="136" t="s">
        <v>102</v>
      </c>
      <c r="E18" s="132" t="s">
        <v>56</v>
      </c>
      <c r="F18" s="132" t="s">
        <v>131</v>
      </c>
      <c r="G18" s="132" t="s">
        <v>64</v>
      </c>
      <c r="H18" s="132" t="s">
        <v>68</v>
      </c>
      <c r="I18" s="132" t="s">
        <v>161</v>
      </c>
      <c r="J18" s="132" t="s">
        <v>173</v>
      </c>
      <c r="K18" s="132" t="s">
        <v>177</v>
      </c>
      <c r="L18" s="132" t="s">
        <v>124</v>
      </c>
    </row>
    <row r="19" spans="2:12" ht="105.75" customHeight="1" thickBot="1">
      <c r="B19" s="133" t="s">
        <v>181</v>
      </c>
      <c r="C19" s="133" t="s">
        <v>181</v>
      </c>
      <c r="D19" s="137" t="s">
        <v>147</v>
      </c>
      <c r="E19" s="133" t="s">
        <v>145</v>
      </c>
      <c r="F19" s="133" t="s">
        <v>140</v>
      </c>
      <c r="G19" s="134" t="s">
        <v>163</v>
      </c>
      <c r="H19" s="133" t="s">
        <v>165</v>
      </c>
      <c r="I19" s="134" t="s">
        <v>169</v>
      </c>
      <c r="J19" s="134" t="s">
        <v>174</v>
      </c>
      <c r="K19" s="133" t="s">
        <v>106</v>
      </c>
      <c r="L19" s="134" t="s">
        <v>107</v>
      </c>
    </row>
    <row r="20" spans="2:11" ht="109.5" customHeight="1" thickBot="1">
      <c r="B20" s="133" t="s">
        <v>179</v>
      </c>
      <c r="C20" s="133" t="s">
        <v>179</v>
      </c>
      <c r="D20" s="138" t="s">
        <v>148</v>
      </c>
      <c r="E20" s="134" t="s">
        <v>146</v>
      </c>
      <c r="F20" s="134" t="s">
        <v>141</v>
      </c>
      <c r="H20" s="134" t="s">
        <v>166</v>
      </c>
      <c r="K20" s="134" t="s">
        <v>178</v>
      </c>
    </row>
    <row r="21" spans="2:3" ht="79.5" customHeight="1" thickBot="1">
      <c r="B21" s="134" t="s">
        <v>180</v>
      </c>
      <c r="C21" s="134" t="s">
        <v>180</v>
      </c>
    </row>
  </sheetData>
  <sheetProtection/>
  <mergeCells count="17">
    <mergeCell ref="M2:M5"/>
    <mergeCell ref="J4:J5"/>
    <mergeCell ref="G3:J3"/>
    <mergeCell ref="G2:L2"/>
    <mergeCell ref="A1:M1"/>
    <mergeCell ref="A2:A5"/>
    <mergeCell ref="B2:F2"/>
    <mergeCell ref="B4:C4"/>
    <mergeCell ref="F4:F5"/>
    <mergeCell ref="D4:E4"/>
    <mergeCell ref="G4:G5"/>
    <mergeCell ref="H4:H5"/>
    <mergeCell ref="I4:I5"/>
    <mergeCell ref="B3:F3"/>
    <mergeCell ref="K4:K5"/>
    <mergeCell ref="L4:L5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SheetLayoutView="70" zoomScalePageLayoutView="0" workbookViewId="0" topLeftCell="H1">
      <selection activeCell="I5" sqref="I5:K7"/>
    </sheetView>
  </sheetViews>
  <sheetFormatPr defaultColWidth="0" defaultRowHeight="15" zeroHeight="1"/>
  <cols>
    <col min="1" max="1" width="8.28125" style="172" customWidth="1"/>
    <col min="2" max="2" width="18.421875" style="172" customWidth="1"/>
    <col min="3" max="3" width="24.7109375" style="172" hidden="1" customWidth="1"/>
    <col min="4" max="4" width="6.8515625" style="172" customWidth="1"/>
    <col min="5" max="5" width="40.421875" style="172" customWidth="1"/>
    <col min="6" max="6" width="6.7109375" style="172" customWidth="1"/>
    <col min="7" max="7" width="73.7109375" style="172" customWidth="1"/>
    <col min="8" max="8" width="6.7109375" style="172" customWidth="1"/>
    <col min="9" max="9" width="80.28125" style="172" customWidth="1"/>
    <col min="10" max="10" width="6.7109375" style="172" customWidth="1"/>
    <col min="11" max="11" width="61.28125" style="172" customWidth="1"/>
    <col min="12" max="12" width="2.8515625" style="172" customWidth="1"/>
    <col min="13" max="17" width="7.7109375" style="176" hidden="1" customWidth="1"/>
    <col min="18" max="18" width="7.7109375" style="183" hidden="1" customWidth="1"/>
    <col min="19" max="19" width="11.421875" style="176" hidden="1" customWidth="1"/>
    <col min="20" max="20" width="11.57421875" style="176" hidden="1" customWidth="1"/>
    <col min="21" max="16384" width="11.57421875" style="172" hidden="1" customWidth="1"/>
  </cols>
  <sheetData>
    <row r="1" spans="1:11" ht="12.75">
      <c r="A1" s="374"/>
      <c r="B1" s="374"/>
      <c r="C1" s="374"/>
      <c r="D1" s="374"/>
      <c r="E1" s="375" t="s">
        <v>251</v>
      </c>
      <c r="F1" s="376"/>
      <c r="G1" s="377"/>
      <c r="H1" s="375" t="s">
        <v>255</v>
      </c>
      <c r="I1" s="384"/>
      <c r="J1" s="385"/>
      <c r="K1" s="369" t="s">
        <v>268</v>
      </c>
    </row>
    <row r="2" spans="1:11" ht="12.75" customHeight="1">
      <c r="A2" s="374"/>
      <c r="B2" s="374"/>
      <c r="C2" s="374"/>
      <c r="D2" s="374"/>
      <c r="E2" s="378"/>
      <c r="F2" s="379"/>
      <c r="G2" s="380"/>
      <c r="H2" s="386"/>
      <c r="I2" s="387"/>
      <c r="J2" s="388"/>
      <c r="K2" s="369"/>
    </row>
    <row r="3" spans="1:11" ht="15.75">
      <c r="A3" s="374"/>
      <c r="B3" s="374"/>
      <c r="C3" s="374"/>
      <c r="D3" s="374"/>
      <c r="E3" s="381"/>
      <c r="F3" s="382"/>
      <c r="G3" s="383"/>
      <c r="H3" s="389" t="s">
        <v>254</v>
      </c>
      <c r="I3" s="390"/>
      <c r="J3" s="391"/>
      <c r="K3" s="197" t="s">
        <v>269</v>
      </c>
    </row>
    <row r="4" ht="12.75" customHeight="1"/>
    <row r="5" spans="1:19" ht="15.75" customHeight="1">
      <c r="A5" s="180"/>
      <c r="B5" s="173"/>
      <c r="C5" s="173"/>
      <c r="D5" s="363" t="s">
        <v>241</v>
      </c>
      <c r="E5" s="363"/>
      <c r="F5" s="363"/>
      <c r="G5" s="363"/>
      <c r="H5" s="363"/>
      <c r="I5" s="190" t="s">
        <v>247</v>
      </c>
      <c r="J5" s="362">
        <f>R33</f>
        <v>58</v>
      </c>
      <c r="K5" s="362"/>
      <c r="S5" s="181"/>
    </row>
    <row r="6" spans="1:19" ht="15.75" customHeight="1">
      <c r="A6" s="180"/>
      <c r="B6" s="173"/>
      <c r="C6" s="173"/>
      <c r="D6" s="363"/>
      <c r="E6" s="363"/>
      <c r="F6" s="363"/>
      <c r="G6" s="363"/>
      <c r="H6" s="363"/>
      <c r="I6" s="191" t="s">
        <v>249</v>
      </c>
      <c r="J6" s="368" t="str">
        <f>IF(J5&lt;10,"I",IF(J5&gt;100,"IV",IF(J5&lt;50,"II","III")))</f>
        <v>III</v>
      </c>
      <c r="K6" s="368"/>
      <c r="S6" s="181"/>
    </row>
    <row r="7" spans="1:19" ht="28.5">
      <c r="A7" s="180"/>
      <c r="B7" s="173"/>
      <c r="C7" s="173"/>
      <c r="D7" s="363"/>
      <c r="E7" s="363"/>
      <c r="F7" s="363"/>
      <c r="G7" s="363"/>
      <c r="H7" s="363"/>
      <c r="I7" s="190" t="s">
        <v>248</v>
      </c>
      <c r="J7" s="362" t="str">
        <f>IF(J5&lt;10,"Municipal",IF(J5&gt;100,"Nacional Intersectorial Internacional",IF(J5&lt;50,"Departamental","Departamental Nacional")))</f>
        <v>Departamental Nacional</v>
      </c>
      <c r="K7" s="362"/>
      <c r="S7" s="181"/>
    </row>
    <row r="8" spans="2:20" s="180" customFormat="1" ht="13.5">
      <c r="B8" s="173"/>
      <c r="C8" s="173"/>
      <c r="D8" s="182"/>
      <c r="E8" s="182"/>
      <c r="F8" s="182"/>
      <c r="G8" s="182"/>
      <c r="H8" s="182"/>
      <c r="I8" s="182"/>
      <c r="J8" s="182"/>
      <c r="K8" s="182"/>
      <c r="M8" s="181"/>
      <c r="N8" s="181"/>
      <c r="O8" s="181"/>
      <c r="P8" s="181"/>
      <c r="Q8" s="181"/>
      <c r="R8" s="173"/>
      <c r="S8" s="181"/>
      <c r="T8" s="181"/>
    </row>
    <row r="9" spans="1:19" ht="19.5" customHeight="1">
      <c r="A9" s="367" t="s">
        <v>253</v>
      </c>
      <c r="B9" s="367"/>
      <c r="C9" s="367"/>
      <c r="D9" s="371" t="s">
        <v>247</v>
      </c>
      <c r="E9" s="371"/>
      <c r="F9" s="371"/>
      <c r="G9" s="371"/>
      <c r="H9" s="371"/>
      <c r="I9" s="371"/>
      <c r="J9" s="371"/>
      <c r="K9" s="371"/>
      <c r="S9" s="181"/>
    </row>
    <row r="10" spans="1:19" ht="15.75" customHeight="1">
      <c r="A10" s="367"/>
      <c r="B10" s="367"/>
      <c r="C10" s="367"/>
      <c r="D10" s="370">
        <v>1</v>
      </c>
      <c r="E10" s="370"/>
      <c r="F10" s="372">
        <v>5</v>
      </c>
      <c r="G10" s="372"/>
      <c r="H10" s="373">
        <v>15</v>
      </c>
      <c r="I10" s="373"/>
      <c r="J10" s="366">
        <v>100</v>
      </c>
      <c r="K10" s="366"/>
      <c r="S10" s="181"/>
    </row>
    <row r="11" spans="1:20" s="180" customFormat="1" ht="5.2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M11" s="181"/>
      <c r="N11" s="181"/>
      <c r="O11" s="181"/>
      <c r="P11" s="181"/>
      <c r="Q11" s="181"/>
      <c r="R11" s="173"/>
      <c r="S11" s="181"/>
      <c r="T11" s="181"/>
    </row>
    <row r="12" spans="1:20" s="180" customFormat="1" ht="15.75" customHeight="1">
      <c r="A12" s="357" t="s">
        <v>252</v>
      </c>
      <c r="B12" s="361" t="s">
        <v>270</v>
      </c>
      <c r="C12" s="198"/>
      <c r="D12" s="199"/>
      <c r="E12" s="199"/>
      <c r="F12" s="199"/>
      <c r="G12" s="199"/>
      <c r="H12" s="199"/>
      <c r="I12" s="199"/>
      <c r="J12" s="199"/>
      <c r="K12" s="199"/>
      <c r="M12" s="181"/>
      <c r="N12" s="181"/>
      <c r="O12" s="181"/>
      <c r="P12" s="181"/>
      <c r="Q12" s="181"/>
      <c r="R12" s="173"/>
      <c r="S12" s="181"/>
      <c r="T12" s="181"/>
    </row>
    <row r="13" spans="1:19" ht="57" customHeight="1">
      <c r="A13" s="357"/>
      <c r="B13" s="361"/>
      <c r="C13" s="200" t="s">
        <v>196</v>
      </c>
      <c r="D13" s="188"/>
      <c r="E13" s="188" t="s">
        <v>209</v>
      </c>
      <c r="F13" s="189"/>
      <c r="G13" s="189" t="s">
        <v>210</v>
      </c>
      <c r="H13" s="178"/>
      <c r="I13" s="178" t="s">
        <v>211</v>
      </c>
      <c r="J13" s="201"/>
      <c r="K13" s="201" t="s">
        <v>212</v>
      </c>
      <c r="M13" s="176">
        <v>3</v>
      </c>
      <c r="N13" s="176" t="b">
        <f>IF($M$13=1,1)</f>
        <v>0</v>
      </c>
      <c r="O13" s="176" t="b">
        <f>IF($M$13=2,5)</f>
        <v>0</v>
      </c>
      <c r="P13" s="176">
        <f>IF($M$13=3,15)</f>
        <v>15</v>
      </c>
      <c r="Q13" s="176" t="b">
        <f>IF($M$13=4,100)</f>
        <v>0</v>
      </c>
      <c r="R13" s="183">
        <f>SUM(N13:Q13)</f>
        <v>15</v>
      </c>
      <c r="S13" s="181"/>
    </row>
    <row r="14" spans="1:20" s="180" customFormat="1" ht="21" customHeight="1">
      <c r="A14" s="357"/>
      <c r="B14" s="361"/>
      <c r="C14" s="202"/>
      <c r="D14" s="203"/>
      <c r="E14" s="203"/>
      <c r="F14" s="203"/>
      <c r="G14" s="203"/>
      <c r="H14" s="203"/>
      <c r="I14" s="203"/>
      <c r="J14" s="203"/>
      <c r="K14" s="203"/>
      <c r="M14" s="181"/>
      <c r="N14" s="181"/>
      <c r="O14" s="181"/>
      <c r="P14" s="181"/>
      <c r="Q14" s="181"/>
      <c r="R14" s="173"/>
      <c r="S14" s="181"/>
      <c r="T14" s="181"/>
    </row>
    <row r="15" spans="1:19" ht="122.25" customHeight="1">
      <c r="A15" s="357"/>
      <c r="B15" s="361"/>
      <c r="C15" s="200" t="s">
        <v>197</v>
      </c>
      <c r="D15" s="188"/>
      <c r="E15" s="188" t="s">
        <v>216</v>
      </c>
      <c r="F15" s="189"/>
      <c r="G15" s="189" t="s">
        <v>217</v>
      </c>
      <c r="H15" s="178"/>
      <c r="I15" s="178" t="s">
        <v>215</v>
      </c>
      <c r="J15" s="201"/>
      <c r="K15" s="201" t="s">
        <v>213</v>
      </c>
      <c r="M15" s="176">
        <v>3</v>
      </c>
      <c r="N15" s="176" t="b">
        <f>IF($M$15=1,1)</f>
        <v>0</v>
      </c>
      <c r="O15" s="176" t="b">
        <f>IF($M$15=2,5)</f>
        <v>0</v>
      </c>
      <c r="P15" s="176">
        <f>IF($M$15=3,15)</f>
        <v>15</v>
      </c>
      <c r="Q15" s="176" t="b">
        <f>IF($M$15=4,100)</f>
        <v>0</v>
      </c>
      <c r="R15" s="183">
        <f>SUM(N15:Q15)</f>
        <v>15</v>
      </c>
      <c r="S15" s="181"/>
    </row>
    <row r="16" spans="1:20" s="180" customFormat="1" ht="19.5" customHeight="1">
      <c r="A16" s="357"/>
      <c r="B16" s="364" t="s">
        <v>198</v>
      </c>
      <c r="C16" s="204"/>
      <c r="D16" s="205"/>
      <c r="E16" s="205"/>
      <c r="F16" s="205"/>
      <c r="G16" s="205"/>
      <c r="H16" s="205"/>
      <c r="I16" s="205"/>
      <c r="J16" s="205"/>
      <c r="K16" s="205"/>
      <c r="M16" s="181"/>
      <c r="N16" s="181"/>
      <c r="O16" s="181"/>
      <c r="P16" s="181"/>
      <c r="Q16" s="181"/>
      <c r="R16" s="173"/>
      <c r="S16" s="181"/>
      <c r="T16" s="181"/>
    </row>
    <row r="17" spans="1:19" ht="111.75" customHeight="1">
      <c r="A17" s="357"/>
      <c r="B17" s="364"/>
      <c r="C17" s="200" t="s">
        <v>239</v>
      </c>
      <c r="D17" s="188"/>
      <c r="E17" s="188" t="s">
        <v>262</v>
      </c>
      <c r="F17" s="189"/>
      <c r="G17" s="189" t="s">
        <v>240</v>
      </c>
      <c r="H17" s="178"/>
      <c r="I17" s="178" t="s">
        <v>237</v>
      </c>
      <c r="J17" s="201"/>
      <c r="K17" s="201" t="s">
        <v>238</v>
      </c>
      <c r="L17" s="177"/>
      <c r="M17" s="176">
        <v>3</v>
      </c>
      <c r="N17" s="176" t="b">
        <f>IF($M$17=1,1)</f>
        <v>0</v>
      </c>
      <c r="O17" s="176" t="b">
        <f>IF($M$17=2,5)</f>
        <v>0</v>
      </c>
      <c r="P17" s="176">
        <f>IF($M$17=3,15)</f>
        <v>15</v>
      </c>
      <c r="Q17" s="176" t="b">
        <f>IF($M$17=4,100)</f>
        <v>0</v>
      </c>
      <c r="R17" s="183">
        <f>SUM(N17:Q17)</f>
        <v>15</v>
      </c>
      <c r="S17" s="181"/>
    </row>
    <row r="18" spans="1:20" s="180" customFormat="1" ht="17.25" customHeight="1">
      <c r="A18" s="357"/>
      <c r="B18" s="361" t="s">
        <v>16</v>
      </c>
      <c r="C18" s="206"/>
      <c r="D18" s="203"/>
      <c r="E18" s="203"/>
      <c r="F18" s="203"/>
      <c r="G18" s="203"/>
      <c r="H18" s="203"/>
      <c r="I18" s="203"/>
      <c r="J18" s="203"/>
      <c r="K18" s="203"/>
      <c r="L18" s="179"/>
      <c r="M18" s="181"/>
      <c r="N18" s="181"/>
      <c r="O18" s="181"/>
      <c r="P18" s="181"/>
      <c r="Q18" s="181"/>
      <c r="R18" s="173"/>
      <c r="S18" s="181"/>
      <c r="T18" s="181"/>
    </row>
    <row r="19" spans="1:19" ht="76.5" customHeight="1">
      <c r="A19" s="357"/>
      <c r="B19" s="361"/>
      <c r="C19" s="200" t="s">
        <v>189</v>
      </c>
      <c r="D19" s="188"/>
      <c r="E19" s="188" t="s">
        <v>214</v>
      </c>
      <c r="F19" s="189"/>
      <c r="G19" s="189" t="s">
        <v>218</v>
      </c>
      <c r="H19" s="178"/>
      <c r="I19" s="178" t="s">
        <v>219</v>
      </c>
      <c r="J19" s="201"/>
      <c r="K19" s="201" t="s">
        <v>220</v>
      </c>
      <c r="M19" s="176">
        <v>2</v>
      </c>
      <c r="N19" s="176" t="b">
        <f>IF($M$19=1,1)</f>
        <v>0</v>
      </c>
      <c r="O19" s="176">
        <f>IF($M$19=2,5)</f>
        <v>5</v>
      </c>
      <c r="P19" s="176" t="b">
        <f>IF($M$19=3,15)</f>
        <v>0</v>
      </c>
      <c r="Q19" s="176" t="b">
        <f>IF($M$19=4,100)</f>
        <v>0</v>
      </c>
      <c r="R19" s="183">
        <f>SUM(N19:Q19)</f>
        <v>5</v>
      </c>
      <c r="S19" s="181"/>
    </row>
    <row r="20" spans="1:20" s="180" customFormat="1" ht="19.5" customHeight="1">
      <c r="A20" s="357"/>
      <c r="B20" s="364" t="s">
        <v>190</v>
      </c>
      <c r="C20" s="204"/>
      <c r="D20" s="205"/>
      <c r="E20" s="205"/>
      <c r="F20" s="205"/>
      <c r="G20" s="205"/>
      <c r="H20" s="205"/>
      <c r="I20" s="205"/>
      <c r="J20" s="205"/>
      <c r="K20" s="205"/>
      <c r="M20" s="181"/>
      <c r="N20" s="181"/>
      <c r="O20" s="181"/>
      <c r="P20" s="181"/>
      <c r="Q20" s="181"/>
      <c r="R20" s="173"/>
      <c r="S20" s="181"/>
      <c r="T20" s="181"/>
    </row>
    <row r="21" spans="1:19" ht="97.5" customHeight="1">
      <c r="A21" s="357"/>
      <c r="B21" s="364"/>
      <c r="C21" s="200" t="s">
        <v>191</v>
      </c>
      <c r="D21" s="188"/>
      <c r="E21" s="188" t="s">
        <v>222</v>
      </c>
      <c r="F21" s="189"/>
      <c r="G21" s="189" t="s">
        <v>221</v>
      </c>
      <c r="H21" s="178"/>
      <c r="I21" s="178" t="s">
        <v>223</v>
      </c>
      <c r="J21" s="201"/>
      <c r="K21" s="201" t="s">
        <v>224</v>
      </c>
      <c r="M21" s="176">
        <v>1</v>
      </c>
      <c r="N21" s="176">
        <f>IF($M$21=1,1)</f>
        <v>1</v>
      </c>
      <c r="O21" s="176" t="b">
        <f>IF($M$21=2,5)</f>
        <v>0</v>
      </c>
      <c r="P21" s="176" t="b">
        <f>IF($M$21=3,15)</f>
        <v>0</v>
      </c>
      <c r="Q21" s="176" t="b">
        <f>IF($M$21=4,100)</f>
        <v>0</v>
      </c>
      <c r="R21" s="183">
        <f>SUM(N21:Q21)</f>
        <v>1</v>
      </c>
      <c r="S21" s="181"/>
    </row>
    <row r="22" spans="1:20" s="180" customFormat="1" ht="22.5" customHeight="1">
      <c r="A22" s="358" t="s">
        <v>29</v>
      </c>
      <c r="B22" s="365" t="s">
        <v>192</v>
      </c>
      <c r="C22" s="207"/>
      <c r="D22" s="184"/>
      <c r="E22" s="184"/>
      <c r="F22" s="184"/>
      <c r="G22" s="184"/>
      <c r="H22" s="184"/>
      <c r="I22" s="184"/>
      <c r="J22" s="184"/>
      <c r="K22" s="184"/>
      <c r="M22" s="181"/>
      <c r="N22" s="181"/>
      <c r="O22" s="181"/>
      <c r="P22" s="181"/>
      <c r="Q22" s="181"/>
      <c r="R22" s="173"/>
      <c r="S22" s="181"/>
      <c r="T22" s="181"/>
    </row>
    <row r="23" spans="1:19" ht="114.75" customHeight="1">
      <c r="A23" s="358"/>
      <c r="B23" s="365"/>
      <c r="C23" s="208" t="s">
        <v>193</v>
      </c>
      <c r="D23" s="188"/>
      <c r="E23" s="188" t="s">
        <v>225</v>
      </c>
      <c r="F23" s="189"/>
      <c r="G23" s="189" t="s">
        <v>226</v>
      </c>
      <c r="H23" s="178"/>
      <c r="I23" s="178" t="s">
        <v>227</v>
      </c>
      <c r="J23" s="201"/>
      <c r="K23" s="201" t="s">
        <v>228</v>
      </c>
      <c r="M23" s="176">
        <v>1</v>
      </c>
      <c r="N23" s="176">
        <f>IF($M$23=1,1)</f>
        <v>1</v>
      </c>
      <c r="O23" s="176" t="b">
        <f>IF($M$23=2,5)</f>
        <v>0</v>
      </c>
      <c r="P23" s="176" t="b">
        <f>IF($M$23=3,15)</f>
        <v>0</v>
      </c>
      <c r="Q23" s="176" t="b">
        <f>IF($M$23=4,100)</f>
        <v>0</v>
      </c>
      <c r="R23" s="183">
        <f>SUM(N23:Q23)</f>
        <v>1</v>
      </c>
      <c r="S23" s="181"/>
    </row>
    <row r="24" spans="1:20" s="180" customFormat="1" ht="23.25" customHeight="1">
      <c r="A24" s="358"/>
      <c r="B24" s="209"/>
      <c r="C24" s="208"/>
      <c r="D24" s="185"/>
      <c r="E24" s="185"/>
      <c r="F24" s="185"/>
      <c r="G24" s="185"/>
      <c r="H24" s="185"/>
      <c r="I24" s="185"/>
      <c r="J24" s="185"/>
      <c r="K24" s="185"/>
      <c r="M24" s="181"/>
      <c r="N24" s="181"/>
      <c r="O24" s="181"/>
      <c r="P24" s="181"/>
      <c r="Q24" s="181"/>
      <c r="R24" s="173"/>
      <c r="S24" s="181"/>
      <c r="T24" s="181"/>
    </row>
    <row r="25" spans="1:19" ht="75" customHeight="1">
      <c r="A25" s="358"/>
      <c r="B25" s="209" t="s">
        <v>242</v>
      </c>
      <c r="C25" s="208" t="s">
        <v>194</v>
      </c>
      <c r="D25" s="188"/>
      <c r="E25" s="188" t="s">
        <v>229</v>
      </c>
      <c r="F25" s="189"/>
      <c r="G25" s="189" t="s">
        <v>230</v>
      </c>
      <c r="H25" s="178"/>
      <c r="I25" s="178" t="s">
        <v>231</v>
      </c>
      <c r="J25" s="201"/>
      <c r="K25" s="201" t="s">
        <v>232</v>
      </c>
      <c r="M25" s="176">
        <v>2</v>
      </c>
      <c r="N25" s="176" t="b">
        <f>IF($M$25=1,1)</f>
        <v>0</v>
      </c>
      <c r="O25" s="176">
        <f>IF($M$25=2,5)</f>
        <v>5</v>
      </c>
      <c r="P25" s="176" t="b">
        <f>IF($M$25=3,15)</f>
        <v>0</v>
      </c>
      <c r="Q25" s="176" t="b">
        <f>IF($M$25=4,100)</f>
        <v>0</v>
      </c>
      <c r="R25" s="183">
        <f>SUM(N25:Q25)</f>
        <v>5</v>
      </c>
      <c r="S25" s="181"/>
    </row>
    <row r="26" spans="1:20" s="180" customFormat="1" ht="27" customHeight="1">
      <c r="A26" s="358"/>
      <c r="B26" s="210"/>
      <c r="C26" s="207"/>
      <c r="D26" s="184"/>
      <c r="E26" s="184"/>
      <c r="F26" s="184"/>
      <c r="G26" s="184"/>
      <c r="H26" s="184"/>
      <c r="I26" s="184"/>
      <c r="J26" s="184"/>
      <c r="K26" s="184"/>
      <c r="M26" s="181"/>
      <c r="N26" s="181"/>
      <c r="O26" s="181"/>
      <c r="P26" s="181"/>
      <c r="Q26" s="181"/>
      <c r="R26" s="173"/>
      <c r="S26" s="181"/>
      <c r="T26" s="181"/>
    </row>
    <row r="27" spans="1:19" ht="110.25" customHeight="1">
      <c r="A27" s="359"/>
      <c r="B27" s="223" t="s">
        <v>188</v>
      </c>
      <c r="C27" s="208" t="s">
        <v>195</v>
      </c>
      <c r="D27" s="188"/>
      <c r="E27" s="188" t="s">
        <v>233</v>
      </c>
      <c r="F27" s="189"/>
      <c r="G27" s="189" t="s">
        <v>234</v>
      </c>
      <c r="H27" s="178"/>
      <c r="I27" s="178" t="s">
        <v>235</v>
      </c>
      <c r="J27" s="201"/>
      <c r="K27" s="201" t="s">
        <v>236</v>
      </c>
      <c r="M27" s="176">
        <v>1</v>
      </c>
      <c r="N27" s="176">
        <f>IF($M$27=1,1)</f>
        <v>1</v>
      </c>
      <c r="O27" s="176" t="b">
        <f>IF($M$27=2,5)</f>
        <v>0</v>
      </c>
      <c r="P27" s="176" t="b">
        <f>IF($M$27=3,15)</f>
        <v>0</v>
      </c>
      <c r="Q27" s="176" t="b">
        <f>IF($M$27=4,100)</f>
        <v>0</v>
      </c>
      <c r="R27" s="183">
        <f>SUM(N27:Q27)</f>
        <v>1</v>
      </c>
      <c r="S27" s="181"/>
    </row>
    <row r="28" spans="1:20" s="180" customFormat="1" ht="23.25" customHeight="1">
      <c r="A28" s="219"/>
      <c r="B28" s="209"/>
      <c r="C28" s="226"/>
      <c r="D28" s="227"/>
      <c r="E28" s="227"/>
      <c r="F28" s="227"/>
      <c r="G28" s="227"/>
      <c r="H28" s="227"/>
      <c r="I28" s="227"/>
      <c r="J28" s="227"/>
      <c r="K28" s="228"/>
      <c r="M28" s="181"/>
      <c r="N28" s="181"/>
      <c r="O28" s="181"/>
      <c r="P28" s="181"/>
      <c r="Q28" s="181"/>
      <c r="R28" s="173"/>
      <c r="S28" s="181"/>
      <c r="T28" s="181"/>
    </row>
    <row r="29" spans="1:19" ht="339" customHeight="1">
      <c r="A29" s="224" t="s">
        <v>257</v>
      </c>
      <c r="B29" s="225" t="s">
        <v>256</v>
      </c>
      <c r="C29" s="208" t="s">
        <v>195</v>
      </c>
      <c r="D29" s="188"/>
      <c r="E29" s="188" t="s">
        <v>264</v>
      </c>
      <c r="F29" s="189"/>
      <c r="G29" s="189" t="s">
        <v>266</v>
      </c>
      <c r="H29" s="178"/>
      <c r="I29" s="178" t="s">
        <v>265</v>
      </c>
      <c r="J29" s="201"/>
      <c r="K29" s="229" t="s">
        <v>267</v>
      </c>
      <c r="M29" s="176">
        <v>5</v>
      </c>
      <c r="N29" s="176" t="b">
        <f>IF($M$29=1,1)</f>
        <v>0</v>
      </c>
      <c r="O29" s="176" t="b">
        <f>IF($M$29=2,5)</f>
        <v>0</v>
      </c>
      <c r="P29" s="176" t="b">
        <f>IF($M$29=3,15)</f>
        <v>0</v>
      </c>
      <c r="Q29" s="176" t="b">
        <f>IF($M$29=4,100)</f>
        <v>0</v>
      </c>
      <c r="R29" s="183">
        <f>SUM(N29:Q29)</f>
        <v>0</v>
      </c>
      <c r="S29" s="181"/>
    </row>
    <row r="30" spans="1:20" s="180" customFormat="1" ht="27" customHeight="1">
      <c r="A30" s="211"/>
      <c r="B30" s="210"/>
      <c r="C30" s="220"/>
      <c r="D30" s="221"/>
      <c r="E30" s="221"/>
      <c r="F30" s="221"/>
      <c r="G30" s="221"/>
      <c r="H30" s="221"/>
      <c r="I30" s="221"/>
      <c r="J30" s="221"/>
      <c r="K30" s="222"/>
      <c r="M30" s="181"/>
      <c r="N30" s="181"/>
      <c r="O30" s="181"/>
      <c r="P30" s="181"/>
      <c r="Q30" s="181"/>
      <c r="R30" s="173"/>
      <c r="S30" s="181"/>
      <c r="T30" s="181"/>
    </row>
    <row r="31" spans="1:19" ht="178.5">
      <c r="A31" s="212" t="s">
        <v>257</v>
      </c>
      <c r="B31" s="213" t="s">
        <v>258</v>
      </c>
      <c r="C31" s="214"/>
      <c r="D31" s="215"/>
      <c r="E31" s="215" t="s">
        <v>259</v>
      </c>
      <c r="F31" s="216"/>
      <c r="G31" s="216" t="s">
        <v>260</v>
      </c>
      <c r="H31" s="217"/>
      <c r="I31" s="217" t="s">
        <v>261</v>
      </c>
      <c r="J31" s="218"/>
      <c r="K31" s="218" t="s">
        <v>263</v>
      </c>
      <c r="M31" s="176">
        <v>5</v>
      </c>
      <c r="N31" s="176" t="b">
        <f>IF($M$31=1,1)</f>
        <v>0</v>
      </c>
      <c r="O31" s="176" t="b">
        <f>IF($M$31=2,5)</f>
        <v>0</v>
      </c>
      <c r="P31" s="176" t="b">
        <f>IF($M$31=3,15)</f>
        <v>0</v>
      </c>
      <c r="Q31" s="176" t="b">
        <f>IF($M$31=4,100)</f>
        <v>0</v>
      </c>
      <c r="R31" s="183">
        <f>SUM(N31:Q31)</f>
        <v>0</v>
      </c>
      <c r="S31" s="181"/>
    </row>
    <row r="32" ht="12.75">
      <c r="S32" s="181"/>
    </row>
    <row r="33" spans="5:20" s="186" customFormat="1" ht="18">
      <c r="E33" s="360" t="s">
        <v>250</v>
      </c>
      <c r="F33" s="360"/>
      <c r="G33" s="360"/>
      <c r="H33" s="360"/>
      <c r="I33" s="360"/>
      <c r="K33" s="187"/>
      <c r="M33" s="183"/>
      <c r="N33" s="183"/>
      <c r="O33" s="183"/>
      <c r="P33" s="183"/>
      <c r="Q33" s="183"/>
      <c r="R33" s="183">
        <f>SUM(R11:R31)</f>
        <v>58</v>
      </c>
      <c r="S33" s="173"/>
      <c r="T33" s="183"/>
    </row>
    <row r="34" spans="5:19" ht="14.25">
      <c r="E34" s="192" t="s">
        <v>187</v>
      </c>
      <c r="F34" s="193"/>
      <c r="G34" s="192" t="s">
        <v>199</v>
      </c>
      <c r="H34" s="193"/>
      <c r="I34" s="192" t="s">
        <v>200</v>
      </c>
      <c r="J34" s="175"/>
      <c r="S34" s="181"/>
    </row>
    <row r="35" spans="5:19" ht="14.25">
      <c r="E35" s="194" t="s">
        <v>243</v>
      </c>
      <c r="F35" s="195"/>
      <c r="G35" s="194" t="s">
        <v>201</v>
      </c>
      <c r="H35" s="194"/>
      <c r="I35" s="196" t="s">
        <v>202</v>
      </c>
      <c r="S35" s="181"/>
    </row>
    <row r="36" spans="5:19" ht="14.25">
      <c r="E36" s="194" t="s">
        <v>245</v>
      </c>
      <c r="F36" s="195"/>
      <c r="G36" s="194" t="s">
        <v>203</v>
      </c>
      <c r="H36" s="194"/>
      <c r="I36" s="196" t="s">
        <v>204</v>
      </c>
      <c r="S36" s="181"/>
    </row>
    <row r="37" spans="5:19" ht="14.25">
      <c r="E37" s="194" t="s">
        <v>246</v>
      </c>
      <c r="F37" s="195"/>
      <c r="G37" s="194" t="s">
        <v>205</v>
      </c>
      <c r="H37" s="194"/>
      <c r="I37" s="196" t="s">
        <v>206</v>
      </c>
      <c r="S37" s="181"/>
    </row>
    <row r="38" spans="5:19" ht="14.25">
      <c r="E38" s="194" t="s">
        <v>244</v>
      </c>
      <c r="F38" s="195"/>
      <c r="G38" s="194" t="s">
        <v>207</v>
      </c>
      <c r="H38" s="194"/>
      <c r="I38" s="196" t="s">
        <v>208</v>
      </c>
      <c r="S38" s="181"/>
    </row>
    <row r="39" ht="13.5" hidden="1">
      <c r="D39" s="175"/>
    </row>
    <row r="40" ht="13.5" hidden="1">
      <c r="D40" s="175"/>
    </row>
    <row r="41" ht="13.5" hidden="1">
      <c r="D41" s="175"/>
    </row>
    <row r="42" spans="4:10" ht="13.5" hidden="1">
      <c r="D42" s="175"/>
      <c r="J42" s="175"/>
    </row>
    <row r="43" spans="10:11" ht="13.5" hidden="1">
      <c r="J43" s="175"/>
      <c r="K43" s="174"/>
    </row>
    <row r="44" spans="10:11" ht="13.5" hidden="1">
      <c r="J44" s="175"/>
      <c r="K44" s="175"/>
    </row>
    <row r="45" spans="10:11" ht="13.5" hidden="1">
      <c r="J45" s="175"/>
      <c r="K45" s="175"/>
    </row>
    <row r="46" spans="10:11" ht="13.5" hidden="1">
      <c r="J46" s="175"/>
      <c r="K46" s="175"/>
    </row>
    <row r="47" spans="10:11" ht="13.5" hidden="1">
      <c r="J47" s="175"/>
      <c r="K47" s="175"/>
    </row>
    <row r="48" ht="13.5" hidden="1">
      <c r="J48" s="175"/>
    </row>
    <row r="49" spans="5:10" ht="13.5" hidden="1">
      <c r="E49" s="175"/>
      <c r="F49" s="175"/>
      <c r="G49" s="175"/>
      <c r="H49" s="175"/>
      <c r="I49" s="175"/>
      <c r="J49" s="175"/>
    </row>
    <row r="50" spans="5:10" ht="13.5" hidden="1">
      <c r="E50" s="175"/>
      <c r="F50" s="175"/>
      <c r="G50" s="175"/>
      <c r="H50" s="175"/>
      <c r="I50" s="175"/>
      <c r="J50" s="175"/>
    </row>
    <row r="51" spans="5:10" ht="13.5" hidden="1">
      <c r="E51" s="175"/>
      <c r="F51" s="175"/>
      <c r="G51" s="175"/>
      <c r="H51" s="175"/>
      <c r="I51" s="175"/>
      <c r="J51" s="175"/>
    </row>
    <row r="52" spans="5:10" ht="13.5" hidden="1">
      <c r="E52" s="175"/>
      <c r="F52" s="175"/>
      <c r="G52" s="175"/>
      <c r="H52" s="175"/>
      <c r="I52" s="175"/>
      <c r="J52" s="175"/>
    </row>
    <row r="53" spans="5:10" ht="13.5" hidden="1">
      <c r="E53" s="175"/>
      <c r="F53" s="175"/>
      <c r="G53" s="175"/>
      <c r="H53" s="175"/>
      <c r="I53" s="175"/>
      <c r="J53" s="175"/>
    </row>
    <row r="54" spans="5:10" ht="13.5" hidden="1">
      <c r="E54" s="175"/>
      <c r="F54" s="175"/>
      <c r="G54" s="175"/>
      <c r="H54" s="175"/>
      <c r="I54" s="175"/>
      <c r="J54" s="175"/>
    </row>
    <row r="55" spans="5:10" ht="13.5" hidden="1">
      <c r="E55" s="175"/>
      <c r="F55" s="175"/>
      <c r="G55" s="175"/>
      <c r="H55" s="175"/>
      <c r="I55" s="175"/>
      <c r="J55" s="175"/>
    </row>
    <row r="56" spans="5:10" ht="13.5" hidden="1">
      <c r="E56" s="175"/>
      <c r="F56" s="175"/>
      <c r="G56" s="175"/>
      <c r="H56" s="175"/>
      <c r="I56" s="175"/>
      <c r="J56" s="175"/>
    </row>
    <row r="57" spans="5:10" ht="13.5" hidden="1">
      <c r="E57" s="175"/>
      <c r="F57" s="175"/>
      <c r="G57" s="175"/>
      <c r="H57" s="175"/>
      <c r="I57" s="175"/>
      <c r="J57" s="175"/>
    </row>
    <row r="58" spans="5:10" ht="13.5" hidden="1">
      <c r="E58" s="175"/>
      <c r="F58" s="175"/>
      <c r="G58" s="175"/>
      <c r="H58" s="175"/>
      <c r="I58" s="175"/>
      <c r="J58" s="175"/>
    </row>
    <row r="59" spans="5:10" ht="13.5" hidden="1">
      <c r="E59" s="175"/>
      <c r="F59" s="175"/>
      <c r="G59" s="175"/>
      <c r="H59" s="175"/>
      <c r="I59" s="175"/>
      <c r="J59" s="175"/>
    </row>
    <row r="60" spans="5:10" ht="13.5" hidden="1">
      <c r="E60" s="175"/>
      <c r="F60" s="175"/>
      <c r="G60" s="175"/>
      <c r="H60" s="175"/>
      <c r="I60" s="175"/>
      <c r="J60" s="175"/>
    </row>
    <row r="61" spans="5:10" ht="13.5" hidden="1">
      <c r="E61" s="175"/>
      <c r="F61" s="175"/>
      <c r="G61" s="175"/>
      <c r="H61" s="175"/>
      <c r="I61" s="175"/>
      <c r="J61" s="175"/>
    </row>
    <row r="62" ht="13.5"/>
    <row r="63" ht="13.5"/>
    <row r="64" ht="13.5"/>
  </sheetData>
  <sheetProtection formatCells="0" formatColumns="0" formatRows="0" insertColumns="0" insertRows="0" insertHyperlinks="0" deleteColumns="0" deleteRows="0" sort="0" autoFilter="0" pivotTables="0"/>
  <mergeCells count="23">
    <mergeCell ref="K1:K2"/>
    <mergeCell ref="D10:E10"/>
    <mergeCell ref="D9:K9"/>
    <mergeCell ref="F10:G10"/>
    <mergeCell ref="H10:I10"/>
    <mergeCell ref="A1:D3"/>
    <mergeCell ref="E1:G3"/>
    <mergeCell ref="H1:J2"/>
    <mergeCell ref="H3:J3"/>
    <mergeCell ref="J5:K5"/>
    <mergeCell ref="A12:A21"/>
    <mergeCell ref="A22:A27"/>
    <mergeCell ref="E33:I33"/>
    <mergeCell ref="B12:B15"/>
    <mergeCell ref="J7:K7"/>
    <mergeCell ref="D5:H7"/>
    <mergeCell ref="B20:B21"/>
    <mergeCell ref="B18:B19"/>
    <mergeCell ref="B16:B17"/>
    <mergeCell ref="B22:B23"/>
    <mergeCell ref="J10:K10"/>
    <mergeCell ref="A9:C10"/>
    <mergeCell ref="J6:K6"/>
  </mergeCells>
  <printOptions horizontalCentered="1" verticalCentered="1"/>
  <pageMargins left="1.0236220472440944" right="0.2362204724409449" top="0.7480314960629921" bottom="0.7480314960629921" header="0.31496062992125984" footer="0.31496062992125984"/>
  <pageSetup horizontalDpi="600" verticalDpi="600" orientation="landscape" scale="35" r:id="rId3"/>
  <headerFooter>
    <oddFooter>&amp;C&amp;P de &amp;N&amp;R&amp;A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0"/>
  <sheetViews>
    <sheetView zoomScale="60" zoomScaleNormal="60" zoomScalePageLayoutView="0" workbookViewId="0" topLeftCell="A1">
      <selection activeCell="F7" sqref="F7:F8"/>
    </sheetView>
  </sheetViews>
  <sheetFormatPr defaultColWidth="11.421875" defaultRowHeight="15"/>
  <cols>
    <col min="6" max="6" width="16.421875" style="0" customWidth="1"/>
  </cols>
  <sheetData>
    <row r="1" spans="1:42" ht="36.75" thickBot="1">
      <c r="A1" s="289" t="s">
        <v>83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428"/>
      <c r="AO1" s="428"/>
      <c r="AP1" s="429"/>
    </row>
    <row r="2" spans="1:42" ht="26.25" thickBot="1">
      <c r="A2" s="430" t="s">
        <v>38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1" t="s">
        <v>116</v>
      </c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3" t="s">
        <v>132</v>
      </c>
      <c r="AO2" s="434"/>
      <c r="AP2" s="435" t="s">
        <v>44</v>
      </c>
    </row>
    <row r="3" spans="1:42" ht="14.25">
      <c r="A3" s="438" t="s">
        <v>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42" t="s">
        <v>150</v>
      </c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4"/>
      <c r="AJ3" s="450" t="s">
        <v>151</v>
      </c>
      <c r="AK3" s="451"/>
      <c r="AL3" s="451"/>
      <c r="AM3" s="451"/>
      <c r="AN3" s="456" t="s">
        <v>117</v>
      </c>
      <c r="AO3" s="457"/>
      <c r="AP3" s="436"/>
    </row>
    <row r="4" spans="1:42" ht="15" thickBot="1">
      <c r="A4" s="440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5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446"/>
      <c r="AJ4" s="452"/>
      <c r="AK4" s="453"/>
      <c r="AL4" s="453"/>
      <c r="AM4" s="453"/>
      <c r="AN4" s="458"/>
      <c r="AO4" s="325"/>
      <c r="AP4" s="436"/>
    </row>
    <row r="5" spans="1:42" ht="24" thickBot="1">
      <c r="A5" s="461" t="s">
        <v>133</v>
      </c>
      <c r="B5" s="462"/>
      <c r="C5" s="462"/>
      <c r="D5" s="462"/>
      <c r="E5" s="462"/>
      <c r="F5" s="463"/>
      <c r="G5" s="467" t="s">
        <v>136</v>
      </c>
      <c r="H5" s="468"/>
      <c r="I5" s="468"/>
      <c r="J5" s="468"/>
      <c r="K5" s="468"/>
      <c r="L5" s="468"/>
      <c r="M5" s="468"/>
      <c r="N5" s="468"/>
      <c r="O5" s="468"/>
      <c r="P5" s="469"/>
      <c r="Q5" s="470" t="s">
        <v>137</v>
      </c>
      <c r="R5" s="471"/>
      <c r="S5" s="471"/>
      <c r="T5" s="471"/>
      <c r="U5" s="471"/>
      <c r="V5" s="471"/>
      <c r="W5" s="471"/>
      <c r="X5" s="445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446"/>
      <c r="AJ5" s="452"/>
      <c r="AK5" s="453"/>
      <c r="AL5" s="453"/>
      <c r="AM5" s="453"/>
      <c r="AN5" s="458"/>
      <c r="AO5" s="325"/>
      <c r="AP5" s="436"/>
    </row>
    <row r="6" spans="1:42" ht="24" thickBot="1">
      <c r="A6" s="464"/>
      <c r="B6" s="465"/>
      <c r="C6" s="465"/>
      <c r="D6" s="465"/>
      <c r="E6" s="465"/>
      <c r="F6" s="466"/>
      <c r="G6" s="468" t="s">
        <v>143</v>
      </c>
      <c r="H6" s="468"/>
      <c r="I6" s="468"/>
      <c r="J6" s="469"/>
      <c r="K6" s="467" t="s">
        <v>142</v>
      </c>
      <c r="L6" s="468"/>
      <c r="M6" s="468"/>
      <c r="N6" s="468"/>
      <c r="O6" s="468"/>
      <c r="P6" s="469"/>
      <c r="Q6" s="470" t="s">
        <v>139</v>
      </c>
      <c r="R6" s="471"/>
      <c r="S6" s="471"/>
      <c r="T6" s="471"/>
      <c r="U6" s="471"/>
      <c r="V6" s="471"/>
      <c r="W6" s="471"/>
      <c r="X6" s="447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9"/>
      <c r="AJ6" s="454"/>
      <c r="AK6" s="455"/>
      <c r="AL6" s="455"/>
      <c r="AM6" s="455"/>
      <c r="AN6" s="459"/>
      <c r="AO6" s="460"/>
      <c r="AP6" s="437"/>
    </row>
    <row r="7" spans="1:42" ht="18" thickBot="1">
      <c r="A7" s="35"/>
      <c r="B7" s="421" t="s">
        <v>135</v>
      </c>
      <c r="C7" s="423"/>
      <c r="D7" s="421" t="s">
        <v>134</v>
      </c>
      <c r="E7" s="108"/>
      <c r="F7" s="425" t="s">
        <v>108</v>
      </c>
      <c r="G7" s="34"/>
      <c r="H7" s="427" t="s">
        <v>149</v>
      </c>
      <c r="I7" s="34"/>
      <c r="J7" s="416" t="s">
        <v>128</v>
      </c>
      <c r="K7" s="34"/>
      <c r="L7" s="418" t="s">
        <v>129</v>
      </c>
      <c r="M7" s="34"/>
      <c r="N7" s="418" t="s">
        <v>130</v>
      </c>
      <c r="O7" s="34"/>
      <c r="P7" s="419" t="s">
        <v>144</v>
      </c>
      <c r="Q7" s="49"/>
      <c r="R7" s="402" t="s">
        <v>109</v>
      </c>
      <c r="S7" s="49"/>
      <c r="T7" s="392" t="s">
        <v>138</v>
      </c>
      <c r="U7" s="402" t="s">
        <v>110</v>
      </c>
      <c r="V7" s="49"/>
      <c r="W7" s="404" t="s">
        <v>111</v>
      </c>
      <c r="X7" s="406" t="s">
        <v>154</v>
      </c>
      <c r="Y7" s="407"/>
      <c r="Z7" s="407"/>
      <c r="AA7" s="408"/>
      <c r="AB7" s="409" t="s">
        <v>153</v>
      </c>
      <c r="AC7" s="409"/>
      <c r="AD7" s="410"/>
      <c r="AE7" s="409"/>
      <c r="AF7" s="411" t="s">
        <v>152</v>
      </c>
      <c r="AG7" s="412"/>
      <c r="AH7" s="412"/>
      <c r="AI7" s="413"/>
      <c r="AJ7" s="76"/>
      <c r="AK7" s="414" t="s">
        <v>112</v>
      </c>
      <c r="AL7" s="76"/>
      <c r="AM7" s="394" t="s">
        <v>113</v>
      </c>
      <c r="AN7" s="396" t="s">
        <v>119</v>
      </c>
      <c r="AO7" s="398" t="s">
        <v>120</v>
      </c>
      <c r="AP7" s="400" t="s">
        <v>45</v>
      </c>
    </row>
    <row r="8" spans="1:42" ht="78" thickBot="1">
      <c r="A8" s="36"/>
      <c r="B8" s="422"/>
      <c r="C8" s="424"/>
      <c r="D8" s="422"/>
      <c r="E8" s="109"/>
      <c r="F8" s="426"/>
      <c r="G8" s="32"/>
      <c r="H8" s="420"/>
      <c r="I8" s="90"/>
      <c r="J8" s="417"/>
      <c r="K8" s="90"/>
      <c r="L8" s="417"/>
      <c r="M8" s="90"/>
      <c r="N8" s="417"/>
      <c r="O8" s="90"/>
      <c r="P8" s="420"/>
      <c r="Q8" s="47"/>
      <c r="R8" s="403"/>
      <c r="S8" s="49"/>
      <c r="T8" s="393"/>
      <c r="U8" s="403"/>
      <c r="V8" s="49"/>
      <c r="W8" s="405"/>
      <c r="X8" s="84"/>
      <c r="Y8" s="68" t="s">
        <v>155</v>
      </c>
      <c r="Z8" s="69"/>
      <c r="AA8" s="68" t="s">
        <v>156</v>
      </c>
      <c r="AB8" s="89"/>
      <c r="AC8" s="89" t="s">
        <v>157</v>
      </c>
      <c r="AD8" s="70"/>
      <c r="AE8" s="89" t="s">
        <v>158</v>
      </c>
      <c r="AF8" s="69"/>
      <c r="AG8" s="68" t="s">
        <v>159</v>
      </c>
      <c r="AH8" s="69"/>
      <c r="AI8" s="68" t="s">
        <v>160</v>
      </c>
      <c r="AJ8" s="78"/>
      <c r="AK8" s="415"/>
      <c r="AL8" s="71"/>
      <c r="AM8" s="395"/>
      <c r="AN8" s="397"/>
      <c r="AO8" s="399"/>
      <c r="AP8" s="401"/>
    </row>
    <row r="9" spans="1:42" ht="15" thickBot="1">
      <c r="A9" s="37">
        <v>100</v>
      </c>
      <c r="B9" s="39"/>
      <c r="C9" s="40">
        <v>70</v>
      </c>
      <c r="D9" s="39"/>
      <c r="E9" s="40">
        <v>30</v>
      </c>
      <c r="F9" s="110"/>
      <c r="G9" s="31"/>
      <c r="H9" s="93"/>
      <c r="I9" s="91"/>
      <c r="J9" s="120"/>
      <c r="K9" s="91"/>
      <c r="L9" s="116"/>
      <c r="M9" s="91"/>
      <c r="N9" s="122"/>
      <c r="O9" s="91"/>
      <c r="P9" s="95"/>
      <c r="Q9" s="48"/>
      <c r="R9" s="125"/>
      <c r="S9" s="40"/>
      <c r="T9" s="39"/>
      <c r="U9" s="125"/>
      <c r="V9" s="50"/>
      <c r="W9" s="129"/>
      <c r="X9" s="83"/>
      <c r="Y9" s="63"/>
      <c r="Z9" s="85"/>
      <c r="AA9" s="63"/>
      <c r="AB9" s="85"/>
      <c r="AC9" s="63"/>
      <c r="AD9" s="85"/>
      <c r="AE9" s="63"/>
      <c r="AF9" s="85"/>
      <c r="AG9" s="63"/>
      <c r="AH9" s="85"/>
      <c r="AI9" s="63"/>
      <c r="AJ9" s="79"/>
      <c r="AK9" s="72"/>
      <c r="AL9" s="73"/>
      <c r="AM9" s="97"/>
      <c r="AN9" s="104"/>
      <c r="AO9" s="105"/>
      <c r="AP9" s="103" t="e">
        <f>SUM($AM9,$AK9,$AI9,$AG9,$AE9,$AC9,$AA9,$Y9,$W9,$U9,$R9,$P9,$N9,$L9,$J9,$H9,$F9,$D9,$B9+AN9+AO9+#REF!)</f>
        <v>#REF!</v>
      </c>
    </row>
    <row r="10" spans="1:42" ht="15" thickBot="1">
      <c r="A10" s="37">
        <v>90</v>
      </c>
      <c r="B10" s="43"/>
      <c r="C10" s="46">
        <v>60</v>
      </c>
      <c r="D10" s="45"/>
      <c r="E10" s="44">
        <v>20</v>
      </c>
      <c r="F10" s="111"/>
      <c r="G10" s="30"/>
      <c r="H10" s="94"/>
      <c r="I10" s="77"/>
      <c r="J10" s="121"/>
      <c r="K10" s="77"/>
      <c r="L10" s="117"/>
      <c r="M10" s="77"/>
      <c r="N10" s="123"/>
      <c r="O10" s="77"/>
      <c r="P10" s="96"/>
      <c r="Q10" s="51"/>
      <c r="R10" s="125"/>
      <c r="S10" s="52"/>
      <c r="T10" s="54"/>
      <c r="U10" s="128"/>
      <c r="V10" s="53"/>
      <c r="W10" s="125"/>
      <c r="X10" s="67"/>
      <c r="Y10" s="63"/>
      <c r="Z10" s="86"/>
      <c r="AA10" s="66"/>
      <c r="AB10" s="86"/>
      <c r="AC10" s="63"/>
      <c r="AD10" s="86"/>
      <c r="AE10" s="63"/>
      <c r="AF10" s="86"/>
      <c r="AG10" s="63"/>
      <c r="AH10" s="86"/>
      <c r="AI10" s="66"/>
      <c r="AJ10" s="80"/>
      <c r="AK10" s="74"/>
      <c r="AL10" s="75"/>
      <c r="AM10" s="98"/>
      <c r="AN10" s="104"/>
      <c r="AO10" s="105"/>
      <c r="AP10" s="103" t="e">
        <f>SUM($AM10,$AK10,$AI10,$AG10,$AE10,$AC10,$AA10,$Y10,$W10,$U10,$R10,$P10,$N10,$L10,$J10,$H10,$F10,$D10,$B10+AN10+AO10+#REF!)</f>
        <v>#REF!</v>
      </c>
    </row>
    <row r="11" spans="1:42" ht="15" thickBot="1">
      <c r="A11" s="37">
        <v>80</v>
      </c>
      <c r="B11" s="39"/>
      <c r="C11" s="40">
        <v>50</v>
      </c>
      <c r="D11" s="41"/>
      <c r="E11" s="42">
        <v>10</v>
      </c>
      <c r="F11" s="110"/>
      <c r="G11" s="30">
        <v>3</v>
      </c>
      <c r="H11" s="93"/>
      <c r="I11" s="91"/>
      <c r="J11" s="120"/>
      <c r="K11" s="91">
        <v>5</v>
      </c>
      <c r="L11" s="116"/>
      <c r="M11" s="91">
        <v>5</v>
      </c>
      <c r="N11" s="122"/>
      <c r="O11" s="91">
        <v>5</v>
      </c>
      <c r="P11" s="95"/>
      <c r="Q11" s="51">
        <v>2</v>
      </c>
      <c r="R11" s="125"/>
      <c r="S11" s="51">
        <v>2</v>
      </c>
      <c r="T11" s="39"/>
      <c r="U11" s="125"/>
      <c r="V11" s="51">
        <v>2</v>
      </c>
      <c r="W11" s="125"/>
      <c r="X11" s="67"/>
      <c r="Y11" s="62"/>
      <c r="Z11" s="88">
        <v>3</v>
      </c>
      <c r="AA11" s="63"/>
      <c r="AB11" s="85">
        <v>3</v>
      </c>
      <c r="AC11" s="63"/>
      <c r="AD11" s="85">
        <v>3</v>
      </c>
      <c r="AE11" s="63"/>
      <c r="AF11" s="85">
        <v>6</v>
      </c>
      <c r="AG11" s="63"/>
      <c r="AH11" s="85">
        <v>6</v>
      </c>
      <c r="AI11" s="63"/>
      <c r="AJ11" s="80">
        <v>15</v>
      </c>
      <c r="AK11" s="72"/>
      <c r="AL11" s="73">
        <v>10</v>
      </c>
      <c r="AM11" s="97"/>
      <c r="AN11" s="104"/>
      <c r="AO11" s="105"/>
      <c r="AP11" s="103" t="e">
        <f>SUM($AM11,$AK11,$AI11,$AG11,$AE11,$AC11,$AA11,$Y11,$W11,$U11,$R11,$P11,$N11,$L11,$J11,$H11,$F11,$D11,$B11+AN11+AO11+#REF!)</f>
        <v>#REF!</v>
      </c>
    </row>
    <row r="12" spans="1:42" ht="15" thickBot="1">
      <c r="A12" s="37">
        <v>70</v>
      </c>
      <c r="B12" s="43"/>
      <c r="C12" s="46">
        <v>40</v>
      </c>
      <c r="D12" s="45"/>
      <c r="E12" s="44"/>
      <c r="F12" s="111"/>
      <c r="G12" s="30"/>
      <c r="H12" s="94"/>
      <c r="I12" s="77"/>
      <c r="J12" s="121"/>
      <c r="K12" s="77"/>
      <c r="L12" s="117"/>
      <c r="M12" s="77"/>
      <c r="N12" s="124"/>
      <c r="O12" s="92"/>
      <c r="P12" s="94"/>
      <c r="Q12" s="55"/>
      <c r="R12" s="116"/>
      <c r="S12" s="55">
        <v>3</v>
      </c>
      <c r="T12" s="39"/>
      <c r="U12" s="125"/>
      <c r="V12" s="51">
        <v>3</v>
      </c>
      <c r="W12" s="125"/>
      <c r="X12" s="67"/>
      <c r="Y12" s="62"/>
      <c r="Z12" s="87"/>
      <c r="AA12" s="66"/>
      <c r="AB12" s="86">
        <v>4</v>
      </c>
      <c r="AC12" s="63"/>
      <c r="AD12" s="86">
        <v>4</v>
      </c>
      <c r="AE12" s="63"/>
      <c r="AF12" s="86"/>
      <c r="AG12" s="63"/>
      <c r="AH12" s="86"/>
      <c r="AI12" s="65"/>
      <c r="AJ12" s="81"/>
      <c r="AK12" s="74"/>
      <c r="AL12" s="75"/>
      <c r="AM12" s="98"/>
      <c r="AN12" s="104"/>
      <c r="AO12" s="105"/>
      <c r="AP12" s="103" t="e">
        <f>SUM($AM12,$AK12,$AI12,$AG12,$AE12,$AC12,$AA12,$Y12,$W12,$U12,$R12,$P12,$N12,$L12,$J12,$H12,$F12,$D12,$B12+AN12+AO12+#REF!)</f>
        <v>#REF!</v>
      </c>
    </row>
    <row r="13" spans="1:42" ht="15" thickBot="1">
      <c r="A13" s="37">
        <v>60</v>
      </c>
      <c r="B13" s="39"/>
      <c r="C13" s="40">
        <v>30</v>
      </c>
      <c r="D13" s="41"/>
      <c r="E13" s="42"/>
      <c r="F13" s="110"/>
      <c r="G13" s="30"/>
      <c r="H13" s="93"/>
      <c r="I13" s="91"/>
      <c r="J13" s="120"/>
      <c r="K13" s="91"/>
      <c r="L13" s="116"/>
      <c r="M13" s="91"/>
      <c r="N13" s="122"/>
      <c r="O13" s="91"/>
      <c r="P13" s="93"/>
      <c r="Q13" s="55"/>
      <c r="R13" s="116"/>
      <c r="S13" s="55">
        <v>4</v>
      </c>
      <c r="T13" s="39"/>
      <c r="U13" s="125"/>
      <c r="V13" s="51">
        <v>4</v>
      </c>
      <c r="W13" s="125"/>
      <c r="X13" s="67"/>
      <c r="Y13" s="62"/>
      <c r="Z13" s="88"/>
      <c r="AA13" s="62"/>
      <c r="AB13" s="88"/>
      <c r="AC13" s="62"/>
      <c r="AD13" s="88"/>
      <c r="AE13" s="62"/>
      <c r="AF13" s="88"/>
      <c r="AG13" s="63"/>
      <c r="AH13" s="85"/>
      <c r="AI13" s="62"/>
      <c r="AJ13" s="81"/>
      <c r="AK13" s="72"/>
      <c r="AL13" s="73"/>
      <c r="AM13" s="97"/>
      <c r="AN13" s="104"/>
      <c r="AO13" s="105"/>
      <c r="AP13" s="103" t="e">
        <f>SUM($AM13,$AK13,$AI13,$AG13,$AE13,$AC13,$AA13,$Y13,$W13,$U13,$R13,$P13,$N13,$L13,$J13,$H13,$F13,$D13,$B13+AN13+AO13+#REF!)</f>
        <v>#REF!</v>
      </c>
    </row>
    <row r="14" spans="1:42" ht="15" thickBot="1">
      <c r="A14" s="37">
        <v>50</v>
      </c>
      <c r="B14" s="43"/>
      <c r="C14" s="46">
        <v>20</v>
      </c>
      <c r="D14" s="45"/>
      <c r="E14" s="44"/>
      <c r="F14" s="111"/>
      <c r="G14" s="30"/>
      <c r="H14" s="94"/>
      <c r="I14" s="77"/>
      <c r="J14" s="121"/>
      <c r="K14" s="77"/>
      <c r="L14" s="117"/>
      <c r="M14" s="77"/>
      <c r="N14" s="123"/>
      <c r="O14" s="77"/>
      <c r="P14" s="94"/>
      <c r="Q14" s="55"/>
      <c r="R14" s="116"/>
      <c r="S14" s="55"/>
      <c r="T14" s="41"/>
      <c r="U14" s="116"/>
      <c r="V14" s="55"/>
      <c r="W14" s="116"/>
      <c r="X14" s="64"/>
      <c r="Y14" s="62"/>
      <c r="Z14" s="87"/>
      <c r="AA14" s="65"/>
      <c r="AB14" s="87"/>
      <c r="AC14" s="62"/>
      <c r="AD14" s="87"/>
      <c r="AE14" s="62"/>
      <c r="AF14" s="87"/>
      <c r="AG14" s="62"/>
      <c r="AH14" s="87"/>
      <c r="AI14" s="65"/>
      <c r="AJ14" s="81"/>
      <c r="AK14" s="74"/>
      <c r="AL14" s="75"/>
      <c r="AM14" s="98"/>
      <c r="AN14" s="104"/>
      <c r="AO14" s="105"/>
      <c r="AP14" s="103" t="e">
        <f>SUM($AM14,$AK14,$AI14,$AG14,$AE14,$AC14,$AA14,$Y14,$W14,$U14,$R14,$P14,$N14,$L14,$J14,$H14,$F14,$D14,$B14+AN14+AO14+#REF!)</f>
        <v>#REF!</v>
      </c>
    </row>
    <row r="15" spans="1:42" ht="15" thickBot="1">
      <c r="A15" s="37">
        <v>40</v>
      </c>
      <c r="B15" s="39"/>
      <c r="C15" s="40">
        <v>10</v>
      </c>
      <c r="D15" s="41"/>
      <c r="E15" s="42"/>
      <c r="F15" s="110"/>
      <c r="G15" s="30"/>
      <c r="H15" s="93"/>
      <c r="I15" s="91"/>
      <c r="J15" s="120"/>
      <c r="K15" s="91"/>
      <c r="L15" s="116"/>
      <c r="M15" s="91"/>
      <c r="N15" s="122"/>
      <c r="O15" s="91"/>
      <c r="P15" s="93"/>
      <c r="Q15" s="55"/>
      <c r="R15" s="126"/>
      <c r="S15" s="57"/>
      <c r="T15" s="60"/>
      <c r="U15" s="126"/>
      <c r="V15" s="57"/>
      <c r="W15" s="126"/>
      <c r="X15" s="64"/>
      <c r="Y15" s="62"/>
      <c r="Z15" s="88"/>
      <c r="AA15" s="62"/>
      <c r="AB15" s="88"/>
      <c r="AC15" s="62"/>
      <c r="AD15" s="88"/>
      <c r="AE15" s="62"/>
      <c r="AF15" s="88"/>
      <c r="AG15" s="62"/>
      <c r="AH15" s="88"/>
      <c r="AI15" s="62"/>
      <c r="AJ15" s="81"/>
      <c r="AK15" s="72"/>
      <c r="AL15" s="73"/>
      <c r="AM15" s="97"/>
      <c r="AN15" s="104"/>
      <c r="AO15" s="105"/>
      <c r="AP15" s="103" t="e">
        <f>SUM($AM15,$AK15,$AI15,$AG15,$AE15,$AC15,$AA15,$Y15,$W15,$U15,$R15,$P15,$N15,$L15,$J15,$H15,$F15,$D15,$B15+AN15+AO15+#REF!)</f>
        <v>#REF!</v>
      </c>
    </row>
    <row r="16" spans="1:42" ht="15" thickBot="1">
      <c r="A16" s="37">
        <v>30</v>
      </c>
      <c r="B16" s="43"/>
      <c r="C16" s="46">
        <v>0</v>
      </c>
      <c r="D16" s="45"/>
      <c r="E16" s="44"/>
      <c r="F16" s="111"/>
      <c r="G16" s="30"/>
      <c r="H16" s="94"/>
      <c r="I16" s="77"/>
      <c r="J16" s="121"/>
      <c r="K16" s="77"/>
      <c r="L16" s="117"/>
      <c r="M16" s="77"/>
      <c r="N16" s="123"/>
      <c r="O16" s="77"/>
      <c r="P16" s="94"/>
      <c r="Q16" s="55"/>
      <c r="R16" s="116"/>
      <c r="S16" s="42"/>
      <c r="T16" s="41"/>
      <c r="U16" s="116"/>
      <c r="V16" s="42"/>
      <c r="W16" s="116"/>
      <c r="X16" s="64"/>
      <c r="Y16" s="62"/>
      <c r="Z16" s="87"/>
      <c r="AA16" s="65"/>
      <c r="AB16" s="87"/>
      <c r="AC16" s="62"/>
      <c r="AD16" s="87"/>
      <c r="AE16" s="62"/>
      <c r="AF16" s="87"/>
      <c r="AG16" s="62"/>
      <c r="AH16" s="87"/>
      <c r="AI16" s="65"/>
      <c r="AJ16" s="81"/>
      <c r="AK16" s="74"/>
      <c r="AL16" s="75"/>
      <c r="AM16" s="98"/>
      <c r="AN16" s="106"/>
      <c r="AO16" s="106"/>
      <c r="AP16" s="103" t="e">
        <f>SUM($AM16,$AK16,$AI16,$AG16,$AE16,$AC16,$AA16,$Y16,$W16,$U16,$R16,$P16,$N16,$L16,$J16,$H16,$F16,$D16,$B16+AN16+AO16+#REF!)</f>
        <v>#REF!</v>
      </c>
    </row>
    <row r="17" spans="1:42" ht="15" thickBot="1">
      <c r="A17" s="37">
        <v>20</v>
      </c>
      <c r="B17" s="39"/>
      <c r="C17" s="40"/>
      <c r="D17" s="41"/>
      <c r="E17" s="42"/>
      <c r="F17" s="110"/>
      <c r="G17" s="30"/>
      <c r="H17" s="93"/>
      <c r="I17" s="91"/>
      <c r="J17" s="120"/>
      <c r="K17" s="91"/>
      <c r="L17" s="116"/>
      <c r="M17" s="91"/>
      <c r="N17" s="122"/>
      <c r="O17" s="91"/>
      <c r="P17" s="93"/>
      <c r="Q17" s="55"/>
      <c r="R17" s="117"/>
      <c r="S17" s="44"/>
      <c r="T17" s="45"/>
      <c r="U17" s="117"/>
      <c r="V17" s="44"/>
      <c r="W17" s="117"/>
      <c r="X17" s="64"/>
      <c r="Y17" s="62"/>
      <c r="Z17" s="88"/>
      <c r="AA17" s="62"/>
      <c r="AB17" s="88"/>
      <c r="AC17" s="62"/>
      <c r="AD17" s="88"/>
      <c r="AE17" s="62"/>
      <c r="AF17" s="88"/>
      <c r="AG17" s="62"/>
      <c r="AH17" s="88"/>
      <c r="AI17" s="62"/>
      <c r="AJ17" s="81"/>
      <c r="AK17" s="72"/>
      <c r="AL17" s="73"/>
      <c r="AM17" s="97"/>
      <c r="AN17" s="106"/>
      <c r="AO17" s="106"/>
      <c r="AP17" s="103" t="e">
        <f>SUM($AM17,$AK17,$AI17,$AG17,$AE17,$AC17,$AA17,$Y17,$W17,$U17,$R17,$P17,$N17,$L17,$J17,$H17,$F17,$D17,$B17+AN17+AO17+#REF!)</f>
        <v>#REF!</v>
      </c>
    </row>
    <row r="18" spans="1:42" ht="15" thickBot="1">
      <c r="A18" s="37">
        <v>10</v>
      </c>
      <c r="B18" s="43"/>
      <c r="C18" s="44"/>
      <c r="D18" s="45"/>
      <c r="E18" s="44"/>
      <c r="F18" s="111"/>
      <c r="G18" s="30"/>
      <c r="H18" s="94"/>
      <c r="I18" s="77"/>
      <c r="J18" s="121"/>
      <c r="K18" s="77"/>
      <c r="L18" s="117"/>
      <c r="M18" s="77"/>
      <c r="N18" s="123"/>
      <c r="O18" s="77"/>
      <c r="P18" s="94"/>
      <c r="Q18" s="55"/>
      <c r="R18" s="116"/>
      <c r="S18" s="42"/>
      <c r="T18" s="41"/>
      <c r="U18" s="116"/>
      <c r="V18" s="42"/>
      <c r="W18" s="116"/>
      <c r="X18" s="64"/>
      <c r="Y18" s="62"/>
      <c r="Z18" s="87"/>
      <c r="AA18" s="65"/>
      <c r="AB18" s="87"/>
      <c r="AC18" s="62"/>
      <c r="AD18" s="87"/>
      <c r="AE18" s="62"/>
      <c r="AF18" s="87"/>
      <c r="AG18" s="62"/>
      <c r="AH18" s="87"/>
      <c r="AI18" s="66"/>
      <c r="AJ18" s="80"/>
      <c r="AK18" s="74"/>
      <c r="AL18" s="75"/>
      <c r="AM18" s="98"/>
      <c r="AN18" s="106"/>
      <c r="AO18" s="106"/>
      <c r="AP18" s="103" t="e">
        <f>SUM($AM18,$AK18,$AI18,$AG18,$AE18,$AC18,$AA18,$Y18,$W18,$U18,$R18,$P18,$N18,$L18,$J18,$H18,$F18,$D18,$B18+AN18+AO18+#REF!)</f>
        <v>#REF!</v>
      </c>
    </row>
    <row r="19" spans="1:42" ht="15" thickBot="1">
      <c r="A19" s="38">
        <v>0</v>
      </c>
      <c r="B19" s="39"/>
      <c r="C19" s="40"/>
      <c r="D19" s="41"/>
      <c r="E19" s="42"/>
      <c r="F19" s="110"/>
      <c r="G19" s="33"/>
      <c r="H19" s="93"/>
      <c r="I19" s="91"/>
      <c r="J19" s="120"/>
      <c r="K19" s="91"/>
      <c r="L19" s="116"/>
      <c r="M19" s="91"/>
      <c r="N19" s="122"/>
      <c r="O19" s="91"/>
      <c r="P19" s="93"/>
      <c r="Q19" s="56"/>
      <c r="R19" s="127"/>
      <c r="S19" s="59"/>
      <c r="T19" s="58"/>
      <c r="U19" s="127"/>
      <c r="V19" s="59"/>
      <c r="W19" s="127"/>
      <c r="X19" s="61"/>
      <c r="Y19" s="62"/>
      <c r="Z19" s="88"/>
      <c r="AA19" s="62"/>
      <c r="AB19" s="88"/>
      <c r="AC19" s="62"/>
      <c r="AD19" s="88"/>
      <c r="AE19" s="62"/>
      <c r="AF19" s="88"/>
      <c r="AG19" s="62"/>
      <c r="AH19" s="88"/>
      <c r="AI19" s="63"/>
      <c r="AJ19" s="82"/>
      <c r="AK19" s="72"/>
      <c r="AL19" s="73"/>
      <c r="AM19" s="97"/>
      <c r="AN19" s="106"/>
      <c r="AO19" s="106"/>
      <c r="AP19" s="103" t="e">
        <f>SUM($AM19,$AK19,$AI19,$AG19,$AE19,$AC19,$AA19,$Y19,$W19,$U19,$R19,$P19,$N19,$L19,$J19,$H19,$F19,$D19,$B19+AN19+AO19+#REF!)</f>
        <v>#REF!</v>
      </c>
    </row>
    <row r="20" spans="1:42" ht="201.75" thickBot="1">
      <c r="A20" s="20"/>
      <c r="B20" s="29" t="s">
        <v>88</v>
      </c>
      <c r="C20" s="20"/>
      <c r="D20" s="114" t="s">
        <v>88</v>
      </c>
      <c r="E20" s="26"/>
      <c r="F20" s="112" t="s">
        <v>46</v>
      </c>
      <c r="G20" s="20"/>
      <c r="H20" s="99" t="s">
        <v>102</v>
      </c>
      <c r="I20" s="26"/>
      <c r="J20" s="112" t="s">
        <v>48</v>
      </c>
      <c r="K20" s="26"/>
      <c r="L20" s="118" t="s">
        <v>50</v>
      </c>
      <c r="M20" s="28"/>
      <c r="N20" s="118" t="s">
        <v>53</v>
      </c>
      <c r="O20" s="28"/>
      <c r="P20" s="21" t="s">
        <v>56</v>
      </c>
      <c r="Q20" s="26"/>
      <c r="R20" s="112" t="s">
        <v>57</v>
      </c>
      <c r="S20" s="26"/>
      <c r="T20" s="26" t="s">
        <v>131</v>
      </c>
      <c r="U20" s="112" t="s">
        <v>57</v>
      </c>
      <c r="V20" s="26"/>
      <c r="W20" s="112" t="s">
        <v>57</v>
      </c>
      <c r="X20" s="26"/>
      <c r="Y20" s="21" t="s">
        <v>64</v>
      </c>
      <c r="Z20" s="21"/>
      <c r="AA20" s="21" t="s">
        <v>66</v>
      </c>
      <c r="AB20" s="26"/>
      <c r="AC20" s="21" t="s">
        <v>68</v>
      </c>
      <c r="AD20" s="26"/>
      <c r="AE20" s="21" t="s">
        <v>71</v>
      </c>
      <c r="AF20" s="26"/>
      <c r="AG20" s="21" t="s">
        <v>73</v>
      </c>
      <c r="AH20" s="21"/>
      <c r="AI20" s="21" t="s">
        <v>96</v>
      </c>
      <c r="AJ20" s="22"/>
      <c r="AK20" s="21" t="s">
        <v>82</v>
      </c>
      <c r="AL20" s="27"/>
      <c r="AM20" s="102" t="s">
        <v>79</v>
      </c>
      <c r="AN20" s="21" t="s">
        <v>114</v>
      </c>
      <c r="AO20" s="21" t="s">
        <v>124</v>
      </c>
      <c r="AP20" s="20"/>
    </row>
    <row r="21" spans="1:42" ht="172.5">
      <c r="A21" s="26"/>
      <c r="B21" s="25" t="s">
        <v>87</v>
      </c>
      <c r="C21" s="20"/>
      <c r="D21" s="29" t="s">
        <v>87</v>
      </c>
      <c r="E21" s="26"/>
      <c r="F21" s="113" t="s">
        <v>95</v>
      </c>
      <c r="G21" s="20"/>
      <c r="H21" s="100" t="s">
        <v>147</v>
      </c>
      <c r="I21" s="26"/>
      <c r="J21" s="113" t="s">
        <v>49</v>
      </c>
      <c r="K21" s="26"/>
      <c r="L21" s="119" t="s">
        <v>51</v>
      </c>
      <c r="M21" s="28"/>
      <c r="N21" s="119" t="s">
        <v>54</v>
      </c>
      <c r="O21" s="28"/>
      <c r="P21" s="23" t="s">
        <v>145</v>
      </c>
      <c r="Q21" s="26"/>
      <c r="R21" s="113" t="s">
        <v>58</v>
      </c>
      <c r="S21" s="26"/>
      <c r="T21" s="26" t="s">
        <v>140</v>
      </c>
      <c r="U21" s="113" t="s">
        <v>60</v>
      </c>
      <c r="V21" s="26"/>
      <c r="W21" s="113" t="s">
        <v>103</v>
      </c>
      <c r="X21" s="26"/>
      <c r="Y21" s="23" t="s">
        <v>65</v>
      </c>
      <c r="Z21" s="23"/>
      <c r="AA21" s="23" t="s">
        <v>76</v>
      </c>
      <c r="AB21" s="26"/>
      <c r="AC21" s="23" t="s">
        <v>104</v>
      </c>
      <c r="AD21" s="26"/>
      <c r="AE21" s="23" t="s">
        <v>99</v>
      </c>
      <c r="AF21" s="26"/>
      <c r="AG21" s="23" t="s">
        <v>74</v>
      </c>
      <c r="AH21" s="23"/>
      <c r="AI21" s="23" t="s">
        <v>97</v>
      </c>
      <c r="AJ21" s="23"/>
      <c r="AK21" s="23" t="s">
        <v>77</v>
      </c>
      <c r="AL21" s="24"/>
      <c r="AM21" s="23" t="s">
        <v>80</v>
      </c>
      <c r="AN21" s="23" t="s">
        <v>121</v>
      </c>
      <c r="AO21" s="23" t="s">
        <v>123</v>
      </c>
      <c r="AP21" s="20"/>
    </row>
    <row r="22" spans="1:42" ht="172.5">
      <c r="A22" s="26"/>
      <c r="B22" s="25" t="s">
        <v>86</v>
      </c>
      <c r="C22" s="20"/>
      <c r="D22" s="25" t="s">
        <v>86</v>
      </c>
      <c r="E22" s="26"/>
      <c r="F22" s="113" t="s">
        <v>47</v>
      </c>
      <c r="G22" s="20"/>
      <c r="H22" s="100" t="s">
        <v>148</v>
      </c>
      <c r="I22" s="26"/>
      <c r="J22" s="20"/>
      <c r="K22" s="20"/>
      <c r="L22" s="119" t="s">
        <v>52</v>
      </c>
      <c r="M22" s="28"/>
      <c r="N22" s="119" t="s">
        <v>55</v>
      </c>
      <c r="O22" s="28"/>
      <c r="P22" s="23" t="s">
        <v>146</v>
      </c>
      <c r="Q22" s="26"/>
      <c r="R22" s="113" t="s">
        <v>59</v>
      </c>
      <c r="S22" s="26"/>
      <c r="T22" s="26" t="s">
        <v>141</v>
      </c>
      <c r="U22" s="113" t="s">
        <v>61</v>
      </c>
      <c r="V22" s="26"/>
      <c r="W22" s="113" t="s">
        <v>100</v>
      </c>
      <c r="X22" s="26"/>
      <c r="Y22" s="20"/>
      <c r="Z22" s="20"/>
      <c r="AA22" s="23" t="s">
        <v>67</v>
      </c>
      <c r="AB22" s="26"/>
      <c r="AC22" s="23" t="s">
        <v>69</v>
      </c>
      <c r="AD22" s="26"/>
      <c r="AE22" s="23" t="s">
        <v>72</v>
      </c>
      <c r="AF22" s="26"/>
      <c r="AG22" s="23" t="s">
        <v>75</v>
      </c>
      <c r="AH22" s="23"/>
      <c r="AI22" s="23" t="s">
        <v>98</v>
      </c>
      <c r="AJ22" s="23"/>
      <c r="AK22" s="23" t="s">
        <v>78</v>
      </c>
      <c r="AL22" s="24"/>
      <c r="AM22" s="23" t="s">
        <v>81</v>
      </c>
      <c r="AN22" s="23" t="s">
        <v>122</v>
      </c>
      <c r="AO22" s="26"/>
      <c r="AP22" s="20"/>
    </row>
    <row r="23" spans="1:42" ht="100.5">
      <c r="A23" s="20"/>
      <c r="B23" s="25" t="s">
        <v>85</v>
      </c>
      <c r="C23" s="20"/>
      <c r="D23" s="25" t="s">
        <v>85</v>
      </c>
      <c r="E23" s="26"/>
      <c r="F23" s="20"/>
      <c r="G23" s="20"/>
      <c r="H23" s="10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13" t="s">
        <v>62</v>
      </c>
      <c r="V23" s="26"/>
      <c r="W23" s="113" t="s">
        <v>43</v>
      </c>
      <c r="X23" s="26"/>
      <c r="Y23" s="20"/>
      <c r="Z23" s="20"/>
      <c r="AA23" s="20"/>
      <c r="AB23" s="20"/>
      <c r="AC23" s="23" t="s">
        <v>70</v>
      </c>
      <c r="AD23" s="26"/>
      <c r="AE23" s="23" t="s">
        <v>70</v>
      </c>
      <c r="AF23" s="26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86.25">
      <c r="A24" s="20"/>
      <c r="B24" s="25" t="s">
        <v>84</v>
      </c>
      <c r="C24" s="20"/>
      <c r="D24" s="25" t="s">
        <v>125</v>
      </c>
      <c r="E24" s="26"/>
      <c r="F24" s="20"/>
      <c r="G24" s="20"/>
      <c r="H24" s="10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13" t="s">
        <v>63</v>
      </c>
      <c r="V24" s="26"/>
      <c r="W24" s="113" t="s">
        <v>101</v>
      </c>
      <c r="X24" s="26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00.5">
      <c r="A25" s="20"/>
      <c r="B25" s="25" t="s">
        <v>93</v>
      </c>
      <c r="C25" s="20"/>
      <c r="D25" s="25" t="s">
        <v>93</v>
      </c>
      <c r="E25" s="26"/>
      <c r="F25" s="20"/>
      <c r="G25" s="20"/>
      <c r="H25" s="10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86.25">
      <c r="A26" s="20"/>
      <c r="B26" s="25" t="s">
        <v>89</v>
      </c>
      <c r="C26" s="20"/>
      <c r="D26" s="25" t="s">
        <v>126</v>
      </c>
      <c r="E26" s="26"/>
      <c r="F26" s="20"/>
      <c r="G26" s="20"/>
      <c r="H26" s="10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86.25">
      <c r="A27" s="20"/>
      <c r="B27" s="25" t="s">
        <v>90</v>
      </c>
      <c r="C27" s="20"/>
      <c r="D27" s="25" t="s">
        <v>127</v>
      </c>
      <c r="E27" s="26"/>
      <c r="F27" s="20"/>
      <c r="G27" s="20"/>
      <c r="H27" s="10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86.25">
      <c r="A28" s="20"/>
      <c r="B28" s="25" t="s">
        <v>91</v>
      </c>
      <c r="C28" s="20"/>
      <c r="D28" s="25" t="s">
        <v>91</v>
      </c>
      <c r="E28" s="20"/>
      <c r="F28" s="20"/>
      <c r="G28" s="20"/>
      <c r="H28" s="10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86.25">
      <c r="A29" s="20"/>
      <c r="B29" s="25" t="s">
        <v>94</v>
      </c>
      <c r="C29" s="20"/>
      <c r="D29" s="25" t="s">
        <v>94</v>
      </c>
      <c r="E29" s="20"/>
      <c r="F29" s="20"/>
      <c r="G29" s="20"/>
      <c r="H29" s="77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87" thickBot="1">
      <c r="A30" s="20"/>
      <c r="B30" s="23" t="s">
        <v>92</v>
      </c>
      <c r="C30" s="20"/>
      <c r="D30" s="115" t="s">
        <v>92</v>
      </c>
      <c r="E30" s="20"/>
      <c r="F30" s="20"/>
      <c r="G30" s="20"/>
      <c r="H30" s="10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</sheetData>
  <sheetProtection/>
  <mergeCells count="36">
    <mergeCell ref="A1:AP1"/>
    <mergeCell ref="A2:W2"/>
    <mergeCell ref="X2:AM2"/>
    <mergeCell ref="AN2:AO2"/>
    <mergeCell ref="AP2:AP6"/>
    <mergeCell ref="A3:W4"/>
    <mergeCell ref="X3:AI6"/>
    <mergeCell ref="AJ3:AM6"/>
    <mergeCell ref="AN3:AO6"/>
    <mergeCell ref="A5:F6"/>
    <mergeCell ref="G5:P5"/>
    <mergeCell ref="Q5:W5"/>
    <mergeCell ref="G6:J6"/>
    <mergeCell ref="K6:P6"/>
    <mergeCell ref="Q6:W6"/>
    <mergeCell ref="B7:B8"/>
    <mergeCell ref="C7:C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AM7:AM8"/>
    <mergeCell ref="AN7:AN8"/>
    <mergeCell ref="AO7:AO8"/>
    <mergeCell ref="AP7:AP8"/>
    <mergeCell ref="U7:U8"/>
    <mergeCell ref="W7:W8"/>
    <mergeCell ref="X7:AA7"/>
    <mergeCell ref="AB7:AE7"/>
    <mergeCell ref="AF7:AI7"/>
    <mergeCell ref="AK7:AK8"/>
  </mergeCells>
  <dataValidations count="19">
    <dataValidation type="list" allowBlank="1" showInputMessage="1" showErrorMessage="1" sqref="AA9:AA19">
      <formula1>$Z$9:$Z$11</formula1>
    </dataValidation>
    <dataValidation type="list" allowBlank="1" showInputMessage="1" showErrorMessage="1" sqref="H9:H19">
      <formula1>$G$9:$G$11</formula1>
    </dataValidation>
    <dataValidation type="list" allowBlank="1" showInputMessage="1" showErrorMessage="1" sqref="AM9:AO19">
      <formula1>$AL$9:$AL$11</formula1>
    </dataValidation>
    <dataValidation type="list" allowBlank="1" showInputMessage="1" showErrorMessage="1" sqref="AK9:AK19">
      <formula1>$AJ$9:$AJ$11</formula1>
    </dataValidation>
    <dataValidation type="list" allowBlank="1" showInputMessage="1" showErrorMessage="1" sqref="AI9:AI19">
      <formula1>$AH$9:$AH$11</formula1>
    </dataValidation>
    <dataValidation type="list" allowBlank="1" showInputMessage="1" showErrorMessage="1" sqref="AG9:AG19">
      <formula1>$AF$9:$AF$11</formula1>
    </dataValidation>
    <dataValidation type="list" allowBlank="1" showInputMessage="1" showErrorMessage="1" sqref="AE9:AE19">
      <formula1>$AD$9:$AD$12</formula1>
    </dataValidation>
    <dataValidation type="list" allowBlank="1" showInputMessage="1" showErrorMessage="1" sqref="AC9:AC19">
      <formula1>$AB$9:$AB$12</formula1>
    </dataValidation>
    <dataValidation type="list" allowBlank="1" showInputMessage="1" showErrorMessage="1" sqref="Y9:Y19">
      <formula1>$X$9:$X$10</formula1>
    </dataValidation>
    <dataValidation type="list" allowBlank="1" showInputMessage="1" showErrorMessage="1" sqref="W9:W19">
      <formula1>$V$9:$V$13</formula1>
    </dataValidation>
    <dataValidation type="list" allowBlank="1" showInputMessage="1" showErrorMessage="1" sqref="T9:U19">
      <formula1>$S$9:$S$13</formula1>
    </dataValidation>
    <dataValidation type="list" allowBlank="1" showInputMessage="1" showErrorMessage="1" sqref="R9:R19">
      <formula1>$Q$9:$Q$11</formula1>
    </dataValidation>
    <dataValidation type="list" allowBlank="1" showInputMessage="1" showErrorMessage="1" sqref="P9:P19">
      <formula1>$O$9:$O$11</formula1>
    </dataValidation>
    <dataValidation type="list" allowBlank="1" showInputMessage="1" showErrorMessage="1" sqref="N9:N19">
      <formula1>$M$9:$M$11</formula1>
    </dataValidation>
    <dataValidation type="list" allowBlank="1" showInputMessage="1" showErrorMessage="1" sqref="L9:L19">
      <formula1>$K$9:$K$11</formula1>
    </dataValidation>
    <dataValidation type="list" allowBlank="1" showInputMessage="1" showErrorMessage="1" sqref="J9:J19">
      <formula1>$I$9:$I$10</formula1>
    </dataValidation>
    <dataValidation type="list" allowBlank="1" showInputMessage="1" showErrorMessage="1" sqref="F9:G19">
      <formula1>$E$9:$E$11</formula1>
    </dataValidation>
    <dataValidation type="list" allowBlank="1" showInputMessage="1" showErrorMessage="1" sqref="D9:E19">
      <formula1>$C$9:$C$16</formula1>
    </dataValidation>
    <dataValidation type="list" allowBlank="1" showInputMessage="1" showErrorMessage="1" sqref="C17 B9:B19 C7">
      <formula1>$A$9:$A$19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DIAZ MORE</dc:creator>
  <cp:keywords/>
  <dc:description/>
  <cp:lastModifiedBy>Intel</cp:lastModifiedBy>
  <cp:lastPrinted>2019-09-16T19:58:10Z</cp:lastPrinted>
  <dcterms:created xsi:type="dcterms:W3CDTF">2015-09-28T15:24:11Z</dcterms:created>
  <dcterms:modified xsi:type="dcterms:W3CDTF">2023-11-15T14:07:08Z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ificación del Documento">
    <vt:lpwstr>Específicos</vt:lpwstr>
  </property>
  <property fmtid="{D5CDD505-2E9C-101B-9397-08002B2CF9AE}" pid="3" name="Grupo o Dependencia">
    <vt:lpwstr>Gestión del Riesgo, Respuesta Inmediata y Comunicación del Riesgo</vt:lpwstr>
  </property>
  <property fmtid="{D5CDD505-2E9C-101B-9397-08002B2CF9AE}" pid="4" name="LikesCount">
    <vt:lpwstr/>
  </property>
  <property fmtid="{D5CDD505-2E9C-101B-9397-08002B2CF9AE}" pid="5" name="Código">
    <vt:lpwstr>Matriz de priorización para eventos de interés en salud publica </vt:lpwstr>
  </property>
  <property fmtid="{D5CDD505-2E9C-101B-9397-08002B2CF9AE}" pid="6" name="Bloque">
    <vt:lpwstr/>
  </property>
  <property fmtid="{D5CDD505-2E9C-101B-9397-08002B2CF9AE}" pid="7" name="Ratings">
    <vt:lpwstr/>
  </property>
  <property fmtid="{D5CDD505-2E9C-101B-9397-08002B2CF9AE}" pid="8" name="Clasificación de Documento">
    <vt:lpwstr>Específicos</vt:lpwstr>
  </property>
  <property fmtid="{D5CDD505-2E9C-101B-9397-08002B2CF9AE}" pid="9" name="LikedBy">
    <vt:lpwstr/>
  </property>
  <property fmtid="{D5CDD505-2E9C-101B-9397-08002B2CF9AE}" pid="10" name="Nivel de Proceso">
    <vt:lpwstr>Misionales</vt:lpwstr>
  </property>
  <property fmtid="{D5CDD505-2E9C-101B-9397-08002B2CF9AE}" pid="11" name="Tipo de Documento">
    <vt:lpwstr>Formatos</vt:lpwstr>
  </property>
  <property fmtid="{D5CDD505-2E9C-101B-9397-08002B2CF9AE}" pid="12" name="Proceso">
    <vt:lpwstr>R02 – Vigilancia y Análisis del Riesgo en Salud Pública</vt:lpwstr>
  </property>
  <property fmtid="{D5CDD505-2E9C-101B-9397-08002B2CF9AE}" pid="13" name="RatedBy">
    <vt:lpwstr/>
  </property>
</Properties>
</file>