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65" activeTab="0"/>
  </bookViews>
  <sheets>
    <sheet name="Piramide Subsidiado" sheetId="1" r:id="rId1"/>
    <sheet name="Piramide Contributivo" sheetId="2" r:id="rId2"/>
    <sheet name="Piramide Excepcion" sheetId="3" r:id="rId3"/>
  </sheets>
  <definedNames/>
  <calcPr fullCalcOnLoad="1"/>
</workbook>
</file>

<file path=xl/sharedStrings.xml><?xml version="1.0" encoding="utf-8"?>
<sst xmlns="http://schemas.openxmlformats.org/spreadsheetml/2006/main" count="76" uniqueCount="28">
  <si>
    <t>Piramide</t>
  </si>
  <si>
    <t>Total</t>
  </si>
  <si>
    <t>Hombres %</t>
  </si>
  <si>
    <t>Mujeres %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</si>
  <si>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</si>
  <si>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</si>
  <si>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</si>
  <si>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</si>
  <si>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</si>
  <si>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</si>
  <si>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</si>
  <si>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</si>
  <si>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</si>
  <si>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</si>
  <si>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</si>
  <si>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</si>
  <si>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</si>
  <si>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</si>
  <si>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</si>
  <si>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</si>
  <si>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y MAS</t>
  </si>
  <si>
    <t>TOTAL</t>
  </si>
  <si>
    <t>Hombres</t>
  </si>
  <si>
    <t>Mujeres</t>
  </si>
  <si>
    <t>FUENTE: Bodega de Datos de SISPRO (SGD) – Afiliados a Salud</t>
  </si>
  <si>
    <t>Piramide Poblacional Regimen Subsidiado Departamento de Nariño
Corte: Febrero 2024</t>
  </si>
  <si>
    <t>Piramide Poblacional Regimen Contributivo Departamento de Nariño
Corte: Febrero 2024</t>
  </si>
  <si>
    <t>Piramide Poblacional Regimen Excepcion Departamento de Nariño
Corte: Febrero 2024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</si>
</sst>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Century Gothic"/>
      <family val="2"/>
    </font>
    <font>
      <sz val="10"/>
      <color indexed="8"/>
      <name val="Century Gothic"/>
      <family val="2"/>
    </font>
    <font>
      <b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9"/>
      <color indexed="9"/>
      <name val="Century Gothic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0" xfId="52" applyFont="1" applyBorder="1" applyAlignment="1">
      <alignment vertical="center" wrapText="1"/>
      <protection/>
    </xf>
    <xf numFmtId="164" fontId="4" fillId="0" borderId="10" xfId="47" applyNumberFormat="1" applyFont="1" applyBorder="1" applyAlignment="1">
      <alignment horizontal="right" vertical="center" wrapText="1"/>
    </xf>
    <xf numFmtId="2" fontId="40" fillId="0" borderId="10" xfId="0" applyNumberFormat="1" applyFont="1" applyBorder="1" applyAlignment="1">
      <alignment vertical="center" wrapText="1"/>
    </xf>
    <xf numFmtId="0" fontId="41" fillId="33" borderId="10" xfId="0" applyFont="1" applyFill="1" applyBorder="1" applyAlignment="1">
      <alignment vertical="center" wrapText="1"/>
    </xf>
    <xf numFmtId="164" fontId="41" fillId="33" borderId="10" xfId="47" applyNumberFormat="1" applyFont="1" applyFill="1" applyBorder="1" applyAlignment="1">
      <alignment vertical="center" wrapText="1"/>
    </xf>
    <xf numFmtId="2" fontId="41" fillId="33" borderId="10" xfId="0" applyNumberFormat="1" applyFont="1" applyFill="1" applyBorder="1" applyAlignment="1">
      <alignment vertical="center" wrapText="1"/>
    </xf>
    <xf numFmtId="0" fontId="3" fillId="33" borderId="10" xfId="52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left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965"/>
          <c:w val="0.99575"/>
          <c:h val="0.91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Subsidiado'!$F$3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6A55B"/>
                </a:gs>
                <a:gs pos="50000">
                  <a:srgbClr val="619D39"/>
                </a:gs>
                <a:gs pos="100000">
                  <a:srgbClr val="558F2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Subsidiado'!$F$4:$F$20</c:f>
              <c:numCache/>
            </c:numRef>
          </c:val>
        </c:ser>
        <c:ser>
          <c:idx val="1"/>
          <c:order val="1"/>
          <c:tx>
            <c:strRef>
              <c:f>'Piramide Subsidiado'!$G$3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BCB9D"/>
                </a:gs>
                <a:gs pos="50000">
                  <a:srgbClr val="A0C78D"/>
                </a:gs>
                <a:gs pos="100000">
                  <a:srgbClr val="8CB3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Subsidiado'!$B$4:$B$20</c:f>
              <c:strCache/>
            </c:strRef>
          </c:cat>
          <c:val>
            <c:numRef>
              <c:f>'Piramide Subsidiado'!$G$4:$G$20</c:f>
              <c:numCache/>
            </c:numRef>
          </c:val>
        </c:ser>
        <c:overlap val="100"/>
        <c:gapWidth val="95"/>
        <c:axId val="14955819"/>
        <c:axId val="384644"/>
      </c:barChart>
      <c:catAx>
        <c:axId val="149558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84644"/>
        <c:crosses val="autoZero"/>
        <c:auto val="1"/>
        <c:lblOffset val="100"/>
        <c:tickLblSkip val="1"/>
        <c:noMultiLvlLbl val="0"/>
      </c:catAx>
      <c:valAx>
        <c:axId val="38464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95581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965"/>
          <c:w val="0.99575"/>
          <c:h val="0.91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Contributivo'!$F$3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DA7F51"/>
                </a:gs>
                <a:gs pos="50000">
                  <a:srgbClr val="DA6C22"/>
                </a:gs>
                <a:gs pos="100000">
                  <a:srgbClr val="C95E1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Contributivo'!$F$4:$F$20</c:f>
              <c:numCache/>
            </c:numRef>
          </c:val>
        </c:ser>
        <c:ser>
          <c:idx val="1"/>
          <c:order val="1"/>
          <c:tx>
            <c:strRef>
              <c:f>'Piramide Contributivo'!$G$3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F4B299"/>
                </a:gs>
                <a:gs pos="50000">
                  <a:srgbClr val="F6A585"/>
                </a:gs>
                <a:gs pos="100000">
                  <a:srgbClr val="E18F6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Contributivo'!$B$4:$B$20</c:f>
              <c:strCache/>
            </c:strRef>
          </c:cat>
          <c:val>
            <c:numRef>
              <c:f>'Piramide Contributivo'!$G$4:$G$20</c:f>
              <c:numCache/>
            </c:numRef>
          </c:val>
        </c:ser>
        <c:overlap val="100"/>
        <c:gapWidth val="95"/>
        <c:axId val="3461797"/>
        <c:axId val="31156174"/>
      </c:barChart>
      <c:catAx>
        <c:axId val="346179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31156174"/>
        <c:crosses val="autoZero"/>
        <c:auto val="1"/>
        <c:lblOffset val="100"/>
        <c:tickLblSkip val="1"/>
        <c:noMultiLvlLbl val="0"/>
      </c:catAx>
      <c:valAx>
        <c:axId val="3115617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6179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0.0965"/>
          <c:w val="0.99575"/>
          <c:h val="0.91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'Piramide Excepcion'!$F$3</c:f>
              <c:strCache>
                <c:ptCount val="1"/>
                <c:pt idx="0">
                  <c:v>Hombres %</c:v>
                </c:pt>
              </c:strCache>
            </c:strRef>
          </c:tx>
          <c:spPr>
            <a:gradFill rotWithShape="1">
              <a:gsLst>
                <a:gs pos="0">
                  <a:srgbClr val="71A6DB"/>
                </a:gs>
                <a:gs pos="50000">
                  <a:srgbClr val="559BDB"/>
                </a:gs>
                <a:gs pos="100000">
                  <a:srgbClr val="438AC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Excepcion'!$F$4:$F$20</c:f>
              <c:numCache/>
            </c:numRef>
          </c:val>
        </c:ser>
        <c:ser>
          <c:idx val="1"/>
          <c:order val="1"/>
          <c:tx>
            <c:strRef>
              <c:f>'Piramide Excepcion'!$G$3</c:f>
              <c:strCache>
                <c:ptCount val="1"/>
                <c:pt idx="0">
                  <c:v>Mujeres %</c:v>
                </c:pt>
              </c:strCache>
            </c:strRef>
          </c:tx>
          <c:spPr>
            <a:gradFill rotWithShape="1">
              <a:gsLst>
                <a:gs pos="0">
                  <a:srgbClr val="AFAFAF"/>
                </a:gs>
                <a:gs pos="50000">
                  <a:srgbClr val="A5A5A5"/>
                </a:gs>
                <a:gs pos="100000">
                  <a:srgbClr val="929292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'Piramide Excepcion'!$B$4:$B$20</c:f>
              <c:strCache/>
            </c:strRef>
          </c:cat>
          <c:val>
            <c:numRef>
              <c:f>'Piramide Excepcion'!$G$4:$G$20</c:f>
              <c:numCache/>
            </c:numRef>
          </c:val>
        </c:ser>
        <c:overlap val="100"/>
        <c:gapWidth val="95"/>
        <c:axId val="11970111"/>
        <c:axId val="40622136"/>
      </c:barChart>
      <c:catAx>
        <c:axId val="1197011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0622136"/>
        <c:crosses val="autoZero"/>
        <c:auto val="1"/>
        <c:lblOffset val="100"/>
        <c:tickLblSkip val="1"/>
        <c:noMultiLvlLbl val="0"/>
      </c:catAx>
      <c:valAx>
        <c:axId val="406221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97011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FFFFFF"/>
            </a:solidFill>
          </a:ln>
        </c:spPr>
      </c:dTable>
      <c:spPr>
        <a:solidFill>
          <a:srgbClr val="3F3F3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314325</xdr:colOff>
      <xdr:row>0</xdr:row>
      <xdr:rowOff>95250</xdr:rowOff>
    </xdr:from>
    <xdr:to>
      <xdr:col>16</xdr:col>
      <xdr:colOff>57150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89597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327ac1a0-2d0d-407f-8abb-5b8a44af797b}" type="TxLink">
            <a:rPr lang="en-US" cap="none" sz="900" b="1" i="0" u="none" baseline="0">
              <a:solidFill>
                <a:srgbClr val="FFFFFF"/>
              </a:solidFill>
            </a:rPr>
            <a:t>Piramide Poblacional Regimen Subsidiado Departamento de Nariño
Corte: Febrero 2024</a:t>
          </a:fld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333375</xdr:colOff>
      <xdr:row>0</xdr:row>
      <xdr:rowOff>95250</xdr:rowOff>
    </xdr:from>
    <xdr:to>
      <xdr:col>16</xdr:col>
      <xdr:colOff>76200</xdr:colOff>
      <xdr:row>0</xdr:row>
      <xdr:rowOff>409575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15025" y="95250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e3f87d8c-4a94-492a-9e9a-bc523cd101c2}" type="TxLink">
            <a:rPr lang="en-US" cap="none" sz="900" b="1" i="0" u="none" baseline="0">
              <a:solidFill>
                <a:srgbClr val="FFFFFF"/>
              </a:solidFill>
            </a:rPr>
            <a:t>Piramide Poblacional Regimen Contributivo Departamento de Nariño
Corte: Febrero 2024</a:t>
          </a:fld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0</xdr:row>
      <xdr:rowOff>76200</xdr:rowOff>
    </xdr:from>
    <xdr:to>
      <xdr:col>16</xdr:col>
      <xdr:colOff>247650</xdr:colOff>
      <xdr:row>24</xdr:row>
      <xdr:rowOff>38100</xdr:rowOff>
    </xdr:to>
    <xdr:graphicFrame>
      <xdr:nvGraphicFramePr>
        <xdr:cNvPr id="1" name="Gráfico 1"/>
        <xdr:cNvGraphicFramePr/>
      </xdr:nvGraphicFramePr>
      <xdr:xfrm>
        <a:off x="5048250" y="76200"/>
        <a:ext cx="61150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342900</xdr:colOff>
      <xdr:row>0</xdr:row>
      <xdr:rowOff>104775</xdr:rowOff>
    </xdr:from>
    <xdr:to>
      <xdr:col>16</xdr:col>
      <xdr:colOff>85725</xdr:colOff>
      <xdr:row>0</xdr:row>
      <xdr:rowOff>419100</xdr:rowOff>
    </xdr:to>
    <xdr:sp textlink="A1">
      <xdr:nvSpPr>
        <xdr:cNvPr id="2" name="1 CuadroTexto"/>
        <xdr:cNvSpPr txBox="1">
          <a:spLocks noChangeArrowheads="1"/>
        </xdr:cNvSpPr>
      </xdr:nvSpPr>
      <xdr:spPr>
        <a:xfrm>
          <a:off x="5924550" y="104775"/>
          <a:ext cx="50768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e921b621-1eef-4f5a-b399-e0b7613d27a6}" type="TxLink">
            <a:rPr lang="en-US" cap="none" sz="900" b="1" i="0" u="none" baseline="0">
              <a:solidFill>
                <a:srgbClr val="FFFFFF"/>
              </a:solidFill>
            </a:rPr>
            <a:t>Piramide Poblacional Regimen Excepcion Departamento de Nariño
Corte: Febrero 2024</a:t>
          </a:fld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25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33004</v>
      </c>
      <c r="D4" s="4">
        <v>32357</v>
      </c>
      <c r="E4" s="4">
        <f>SUM(C4:D4)</f>
        <v>65361</v>
      </c>
      <c r="F4" s="5">
        <f aca="true" t="shared" si="0" ref="F4:F21">(C4*100/$E$21)*-1</f>
        <v>-2.7863492189458916</v>
      </c>
      <c r="G4" s="5">
        <f aca="true" t="shared" si="1" ref="G4:G21">D4*100/$E$21</f>
        <v>2.7317265082242215</v>
      </c>
      <c r="H4" s="1"/>
    </row>
    <row r="5" spans="2:8" ht="15">
      <c r="B5" s="3" t="s">
        <v>5</v>
      </c>
      <c r="C5" s="4">
        <v>42837</v>
      </c>
      <c r="D5" s="4">
        <v>40591</v>
      </c>
      <c r="E5" s="4">
        <f aca="true" t="shared" si="2" ref="E5:E21">SUM(C5:D5)</f>
        <v>83428</v>
      </c>
      <c r="F5" s="5">
        <f t="shared" si="0"/>
        <v>-3.6164962274871275</v>
      </c>
      <c r="G5" s="5">
        <f t="shared" si="1"/>
        <v>3.4268785949046383</v>
      </c>
      <c r="H5" s="1"/>
    </row>
    <row r="6" spans="2:8" ht="15">
      <c r="B6" s="3" t="s">
        <v>6</v>
      </c>
      <c r="C6" s="4">
        <v>47171</v>
      </c>
      <c r="D6" s="4">
        <v>45512</v>
      </c>
      <c r="E6" s="4">
        <f t="shared" si="2"/>
        <v>92683</v>
      </c>
      <c r="F6" s="5">
        <f t="shared" si="0"/>
        <v>-3.982392407189936</v>
      </c>
      <c r="G6" s="5">
        <f t="shared" si="1"/>
        <v>3.8423320098371536</v>
      </c>
      <c r="H6" s="1"/>
    </row>
    <row r="7" spans="2:8" ht="15">
      <c r="B7" s="3" t="s">
        <v>7</v>
      </c>
      <c r="C7" s="4">
        <v>53815</v>
      </c>
      <c r="D7" s="4">
        <v>52402</v>
      </c>
      <c r="E7" s="4">
        <f t="shared" si="2"/>
        <v>106217</v>
      </c>
      <c r="F7" s="5">
        <f t="shared" si="0"/>
        <v>-4.5433093933333275</v>
      </c>
      <c r="G7" s="5">
        <f t="shared" si="1"/>
        <v>4.4240174454975945</v>
      </c>
      <c r="H7" s="1"/>
    </row>
    <row r="8" spans="2:8" ht="15">
      <c r="B8" s="3" t="s">
        <v>8</v>
      </c>
      <c r="C8" s="4">
        <v>49259</v>
      </c>
      <c r="D8" s="4">
        <v>52575</v>
      </c>
      <c r="E8" s="4">
        <f t="shared" si="2"/>
        <v>101834</v>
      </c>
      <c r="F8" s="5">
        <f t="shared" si="0"/>
        <v>-4.158670954310256</v>
      </c>
      <c r="G8" s="5">
        <f t="shared" si="1"/>
        <v>4.438622899832755</v>
      </c>
      <c r="H8" s="1"/>
    </row>
    <row r="9" spans="2:8" ht="15">
      <c r="B9" s="3" t="s">
        <v>9</v>
      </c>
      <c r="C9" s="4">
        <v>47081</v>
      </c>
      <c r="D9" s="4">
        <v>50347</v>
      </c>
      <c r="E9" s="4">
        <f t="shared" si="2"/>
        <v>97428</v>
      </c>
      <c r="F9" s="5">
        <f t="shared" si="0"/>
        <v>-3.974794193951991</v>
      </c>
      <c r="G9" s="5">
        <f t="shared" si="1"/>
        <v>4.250524909897854</v>
      </c>
      <c r="H9" s="1"/>
    </row>
    <row r="10" spans="2:8" ht="15">
      <c r="B10" s="3" t="s">
        <v>10</v>
      </c>
      <c r="C10" s="4">
        <v>42348</v>
      </c>
      <c r="D10" s="4">
        <v>46071</v>
      </c>
      <c r="E10" s="4">
        <f t="shared" si="2"/>
        <v>88419</v>
      </c>
      <c r="F10" s="5">
        <f t="shared" si="0"/>
        <v>-3.5752126022276274</v>
      </c>
      <c r="G10" s="5">
        <f t="shared" si="1"/>
        <v>3.889525356503944</v>
      </c>
      <c r="H10" s="1"/>
    </row>
    <row r="11" spans="2:8" ht="15">
      <c r="B11" s="3" t="s">
        <v>11</v>
      </c>
      <c r="C11" s="4">
        <v>40583</v>
      </c>
      <c r="D11" s="4">
        <v>43770</v>
      </c>
      <c r="E11" s="4">
        <f t="shared" si="2"/>
        <v>84353</v>
      </c>
      <c r="F11" s="5">
        <f t="shared" si="0"/>
        <v>-3.4262031981723764</v>
      </c>
      <c r="G11" s="5">
        <f t="shared" si="1"/>
        <v>3.695264371387155</v>
      </c>
      <c r="H11" s="1"/>
    </row>
    <row r="12" spans="2:8" ht="15">
      <c r="B12" s="3" t="s">
        <v>12</v>
      </c>
      <c r="C12" s="4">
        <v>40324</v>
      </c>
      <c r="D12" s="4">
        <v>43533</v>
      </c>
      <c r="E12" s="4">
        <f t="shared" si="2"/>
        <v>83857</v>
      </c>
      <c r="F12" s="5">
        <f t="shared" si="0"/>
        <v>-3.404337228965402</v>
      </c>
      <c r="G12" s="5">
        <f t="shared" si="1"/>
        <v>3.6752557431939006</v>
      </c>
      <c r="H12" s="1"/>
    </row>
    <row r="13" spans="2:8" ht="15">
      <c r="B13" s="3" t="s">
        <v>13</v>
      </c>
      <c r="C13" s="4">
        <v>35167</v>
      </c>
      <c r="D13" s="4">
        <v>38008</v>
      </c>
      <c r="E13" s="4">
        <f t="shared" si="2"/>
        <v>73175</v>
      </c>
      <c r="F13" s="5">
        <f t="shared" si="0"/>
        <v>-2.9689596104311646</v>
      </c>
      <c r="G13" s="5">
        <f t="shared" si="1"/>
        <v>3.208809874975622</v>
      </c>
      <c r="H13" s="1"/>
    </row>
    <row r="14" spans="2:8" ht="15">
      <c r="B14" s="3" t="s">
        <v>14</v>
      </c>
      <c r="C14" s="4">
        <v>31795</v>
      </c>
      <c r="D14" s="4">
        <v>35036</v>
      </c>
      <c r="E14" s="4">
        <f t="shared" si="2"/>
        <v>66831</v>
      </c>
      <c r="F14" s="5">
        <f t="shared" si="0"/>
        <v>-2.684279887782833</v>
      </c>
      <c r="G14" s="5">
        <f t="shared" si="1"/>
        <v>2.9578999889403783</v>
      </c>
      <c r="H14" s="1"/>
    </row>
    <row r="15" spans="2:8" ht="15">
      <c r="B15" s="3" t="s">
        <v>15</v>
      </c>
      <c r="C15" s="4">
        <v>28929</v>
      </c>
      <c r="D15" s="4">
        <v>31055</v>
      </c>
      <c r="E15" s="4">
        <f t="shared" si="2"/>
        <v>59984</v>
      </c>
      <c r="F15" s="5">
        <f t="shared" si="0"/>
        <v>-2.4423190084500574</v>
      </c>
      <c r="G15" s="5">
        <f t="shared" si="1"/>
        <v>2.62180569004862</v>
      </c>
      <c r="H15" s="1"/>
    </row>
    <row r="16" spans="2:8" ht="15">
      <c r="B16" s="3" t="s">
        <v>16</v>
      </c>
      <c r="C16" s="4">
        <v>24011</v>
      </c>
      <c r="D16" s="4">
        <v>26375</v>
      </c>
      <c r="E16" s="4">
        <f t="shared" si="2"/>
        <v>50386</v>
      </c>
      <c r="F16" s="5">
        <f t="shared" si="0"/>
        <v>-2.0271188672921405</v>
      </c>
      <c r="G16" s="5">
        <f t="shared" si="1"/>
        <v>2.2266986016754906</v>
      </c>
      <c r="H16" s="1"/>
    </row>
    <row r="17" spans="2:8" ht="15">
      <c r="B17" s="3" t="s">
        <v>17</v>
      </c>
      <c r="C17" s="4">
        <v>18187</v>
      </c>
      <c r="D17" s="4">
        <v>19942</v>
      </c>
      <c r="E17" s="4">
        <f t="shared" si="2"/>
        <v>38129</v>
      </c>
      <c r="F17" s="5">
        <f t="shared" si="0"/>
        <v>-1.535430046205579</v>
      </c>
      <c r="G17" s="5">
        <f t="shared" si="1"/>
        <v>1.6835952043455025</v>
      </c>
      <c r="H17" s="1"/>
    </row>
    <row r="18" spans="2:8" ht="15">
      <c r="B18" s="3" t="s">
        <v>18</v>
      </c>
      <c r="C18" s="4">
        <v>15260</v>
      </c>
      <c r="D18" s="4">
        <v>16279</v>
      </c>
      <c r="E18" s="4">
        <f t="shared" si="2"/>
        <v>31539</v>
      </c>
      <c r="F18" s="5">
        <f t="shared" si="0"/>
        <v>-1.2883192667893075</v>
      </c>
      <c r="G18" s="5">
        <f t="shared" si="1"/>
        <v>1.3743479255611493</v>
      </c>
      <c r="H18" s="1"/>
    </row>
    <row r="19" spans="2:8" ht="15">
      <c r="B19" s="3" t="s">
        <v>19</v>
      </c>
      <c r="C19" s="4">
        <v>11399</v>
      </c>
      <c r="D19" s="4">
        <v>12785</v>
      </c>
      <c r="E19" s="4">
        <f t="shared" si="2"/>
        <v>24184</v>
      </c>
      <c r="F19" s="5">
        <f t="shared" si="0"/>
        <v>-0.9623559188814754</v>
      </c>
      <c r="G19" s="5">
        <f t="shared" si="1"/>
        <v>1.0793684027458255</v>
      </c>
      <c r="H19" s="1"/>
    </row>
    <row r="20" spans="2:8" ht="15">
      <c r="B20" s="3" t="s">
        <v>20</v>
      </c>
      <c r="C20" s="4">
        <v>15796</v>
      </c>
      <c r="D20" s="4">
        <v>20885</v>
      </c>
      <c r="E20" s="4">
        <f t="shared" si="2"/>
        <v>36681</v>
      </c>
      <c r="F20" s="5">
        <f t="shared" si="0"/>
        <v>-1.3335708478508455</v>
      </c>
      <c r="G20" s="5">
        <f t="shared" si="1"/>
        <v>1.7632075941608576</v>
      </c>
      <c r="H20" s="1"/>
    </row>
    <row r="21" spans="2:8" ht="15">
      <c r="B21" s="6" t="s">
        <v>21</v>
      </c>
      <c r="C21" s="7">
        <f>SUM(C4:C20)</f>
        <v>576966</v>
      </c>
      <c r="D21" s="7">
        <f>SUM(D4:D20)</f>
        <v>607523</v>
      </c>
      <c r="E21" s="7">
        <f t="shared" si="2"/>
        <v>1184489</v>
      </c>
      <c r="F21" s="8">
        <f t="shared" si="0"/>
        <v>-48.71011887826734</v>
      </c>
      <c r="G21" s="8">
        <f t="shared" si="1"/>
        <v>51.28988112173266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">
        <v>24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B23:G23"/>
    <mergeCell ref="A1:H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26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4557</v>
      </c>
      <c r="D4" s="4">
        <v>4285</v>
      </c>
      <c r="E4" s="4">
        <f>SUM(C4:D4)</f>
        <v>8842</v>
      </c>
      <c r="F4" s="5">
        <f aca="true" t="shared" si="0" ref="F4:F21">(C4*100/$E$21)*-1</f>
        <v>-1.7071507777145083</v>
      </c>
      <c r="G4" s="5">
        <f aca="true" t="shared" si="1" ref="G4:G21">D4*100/$E$21</f>
        <v>1.605253693769293</v>
      </c>
      <c r="H4" s="1"/>
    </row>
    <row r="5" spans="2:8" ht="15">
      <c r="B5" s="3" t="s">
        <v>5</v>
      </c>
      <c r="C5" s="4">
        <v>6091</v>
      </c>
      <c r="D5" s="4">
        <v>5826</v>
      </c>
      <c r="E5" s="4">
        <f aca="true" t="shared" si="2" ref="E5:E21">SUM(C5:D5)</f>
        <v>11917</v>
      </c>
      <c r="F5" s="5">
        <f t="shared" si="0"/>
        <v>-2.2818203614349506</v>
      </c>
      <c r="G5" s="5">
        <f t="shared" si="1"/>
        <v>2.182545628914796</v>
      </c>
      <c r="H5" s="1"/>
    </row>
    <row r="6" spans="2:8" ht="15">
      <c r="B6" s="3" t="s">
        <v>6</v>
      </c>
      <c r="C6" s="4">
        <v>5823</v>
      </c>
      <c r="D6" s="4">
        <v>5480</v>
      </c>
      <c r="E6" s="4">
        <f t="shared" si="2"/>
        <v>11303</v>
      </c>
      <c r="F6" s="5">
        <f t="shared" si="0"/>
        <v>-2.1814217640183413</v>
      </c>
      <c r="G6" s="5">
        <f t="shared" si="1"/>
        <v>2.0529265441903677</v>
      </c>
      <c r="H6" s="1"/>
    </row>
    <row r="7" spans="2:8" ht="15">
      <c r="B7" s="3" t="s">
        <v>7</v>
      </c>
      <c r="C7" s="4">
        <v>6829</v>
      </c>
      <c r="D7" s="4">
        <v>6386</v>
      </c>
      <c r="E7" s="4">
        <f t="shared" si="2"/>
        <v>13215</v>
      </c>
      <c r="F7" s="5">
        <f t="shared" si="0"/>
        <v>-2.5582911259627776</v>
      </c>
      <c r="G7" s="5">
        <f t="shared" si="1"/>
        <v>2.392333742919651</v>
      </c>
      <c r="H7" s="1"/>
    </row>
    <row r="8" spans="2:8" ht="15">
      <c r="B8" s="3" t="s">
        <v>8</v>
      </c>
      <c r="C8" s="4">
        <v>10320</v>
      </c>
      <c r="D8" s="4">
        <v>9337</v>
      </c>
      <c r="E8" s="4">
        <f t="shared" si="2"/>
        <v>19657</v>
      </c>
      <c r="F8" s="5">
        <f t="shared" si="0"/>
        <v>-3.866095243803758</v>
      </c>
      <c r="G8" s="5">
        <f t="shared" si="1"/>
        <v>3.4978421793988073</v>
      </c>
      <c r="H8" s="1"/>
    </row>
    <row r="9" spans="2:8" ht="15">
      <c r="B9" s="3" t="s">
        <v>9</v>
      </c>
      <c r="C9" s="4">
        <v>12709</v>
      </c>
      <c r="D9" s="4">
        <v>12551</v>
      </c>
      <c r="E9" s="4">
        <f t="shared" si="2"/>
        <v>25260</v>
      </c>
      <c r="F9" s="5">
        <f t="shared" si="0"/>
        <v>-4.761066323013756</v>
      </c>
      <c r="G9" s="5">
        <f t="shared" si="1"/>
        <v>4.701876105133815</v>
      </c>
      <c r="H9" s="1"/>
    </row>
    <row r="10" spans="2:8" ht="15">
      <c r="B10" s="3" t="s">
        <v>10</v>
      </c>
      <c r="C10" s="4">
        <v>13709</v>
      </c>
      <c r="D10" s="4">
        <v>13535</v>
      </c>
      <c r="E10" s="4">
        <f t="shared" si="2"/>
        <v>27244</v>
      </c>
      <c r="F10" s="5">
        <f t="shared" si="0"/>
        <v>-5.135687955165283</v>
      </c>
      <c r="G10" s="5">
        <f t="shared" si="1"/>
        <v>5.070503791170918</v>
      </c>
      <c r="H10" s="1"/>
    </row>
    <row r="11" spans="2:8" ht="15">
      <c r="B11" s="3" t="s">
        <v>11</v>
      </c>
      <c r="C11" s="4">
        <v>12791</v>
      </c>
      <c r="D11" s="4">
        <v>12813</v>
      </c>
      <c r="E11" s="4">
        <f t="shared" si="2"/>
        <v>25604</v>
      </c>
      <c r="F11" s="5">
        <f t="shared" si="0"/>
        <v>-4.791785296850182</v>
      </c>
      <c r="G11" s="5">
        <f t="shared" si="1"/>
        <v>4.800026972757515</v>
      </c>
      <c r="H11" s="1"/>
    </row>
    <row r="12" spans="2:8" ht="15">
      <c r="B12" s="3" t="s">
        <v>12</v>
      </c>
      <c r="C12" s="4">
        <v>12152</v>
      </c>
      <c r="D12" s="4">
        <v>12340</v>
      </c>
      <c r="E12" s="4">
        <f t="shared" si="2"/>
        <v>24492</v>
      </c>
      <c r="F12" s="5">
        <f t="shared" si="0"/>
        <v>-4.5524020739053555</v>
      </c>
      <c r="G12" s="5">
        <f t="shared" si="1"/>
        <v>4.622830940749843</v>
      </c>
      <c r="H12" s="1"/>
    </row>
    <row r="13" spans="2:8" ht="15">
      <c r="B13" s="3" t="s">
        <v>13</v>
      </c>
      <c r="C13" s="4">
        <v>10150</v>
      </c>
      <c r="D13" s="4">
        <v>10235</v>
      </c>
      <c r="E13" s="4">
        <f t="shared" si="2"/>
        <v>20385</v>
      </c>
      <c r="F13" s="5">
        <f t="shared" si="0"/>
        <v>-3.8024095663379986</v>
      </c>
      <c r="G13" s="5">
        <f t="shared" si="1"/>
        <v>3.8342524050708784</v>
      </c>
      <c r="H13" s="1"/>
    </row>
    <row r="14" spans="2:8" ht="15">
      <c r="B14" s="3" t="s">
        <v>14</v>
      </c>
      <c r="C14" s="4">
        <v>8650</v>
      </c>
      <c r="D14" s="4">
        <v>8748</v>
      </c>
      <c r="E14" s="4">
        <f t="shared" si="2"/>
        <v>17398</v>
      </c>
      <c r="F14" s="5">
        <f t="shared" si="0"/>
        <v>-3.240477118110708</v>
      </c>
      <c r="G14" s="5">
        <f t="shared" si="1"/>
        <v>3.277190038061558</v>
      </c>
      <c r="H14" s="1"/>
    </row>
    <row r="15" spans="2:8" ht="15">
      <c r="B15" s="3" t="s">
        <v>15</v>
      </c>
      <c r="C15" s="4">
        <v>7494</v>
      </c>
      <c r="D15" s="4">
        <v>8357</v>
      </c>
      <c r="E15" s="4">
        <f t="shared" si="2"/>
        <v>15851</v>
      </c>
      <c r="F15" s="5">
        <f t="shared" si="0"/>
        <v>-2.807414511343543</v>
      </c>
      <c r="G15" s="5">
        <f t="shared" si="1"/>
        <v>3.1307129798903106</v>
      </c>
      <c r="H15" s="1"/>
    </row>
    <row r="16" spans="2:8" ht="15">
      <c r="B16" s="3" t="s">
        <v>16</v>
      </c>
      <c r="C16" s="4">
        <v>6267</v>
      </c>
      <c r="D16" s="4">
        <v>7189</v>
      </c>
      <c r="E16" s="4">
        <f t="shared" si="2"/>
        <v>13456</v>
      </c>
      <c r="F16" s="5">
        <f t="shared" si="0"/>
        <v>-2.3477537686936194</v>
      </c>
      <c r="G16" s="5">
        <f t="shared" si="1"/>
        <v>2.6931549135373274</v>
      </c>
      <c r="H16" s="1"/>
    </row>
    <row r="17" spans="2:8" ht="15">
      <c r="B17" s="3" t="s">
        <v>17</v>
      </c>
      <c r="C17" s="4">
        <v>4958</v>
      </c>
      <c r="D17" s="4">
        <v>5769</v>
      </c>
      <c r="E17" s="4">
        <f t="shared" si="2"/>
        <v>10727</v>
      </c>
      <c r="F17" s="5">
        <f t="shared" si="0"/>
        <v>-1.8573740522072706</v>
      </c>
      <c r="G17" s="5">
        <f t="shared" si="1"/>
        <v>2.161192195882159</v>
      </c>
      <c r="H17" s="1"/>
    </row>
    <row r="18" spans="2:8" ht="15">
      <c r="B18" s="3" t="s">
        <v>18</v>
      </c>
      <c r="C18" s="4">
        <v>3656</v>
      </c>
      <c r="D18" s="4">
        <v>4466</v>
      </c>
      <c r="E18" s="4">
        <f t="shared" si="2"/>
        <v>8122</v>
      </c>
      <c r="F18" s="5">
        <f t="shared" si="0"/>
        <v>-1.3696166871459825</v>
      </c>
      <c r="G18" s="5">
        <f t="shared" si="1"/>
        <v>1.6730602091887194</v>
      </c>
      <c r="H18" s="1"/>
    </row>
    <row r="19" spans="2:8" ht="15">
      <c r="B19" s="3" t="s">
        <v>19</v>
      </c>
      <c r="C19" s="4">
        <v>2576</v>
      </c>
      <c r="D19" s="4">
        <v>3238</v>
      </c>
      <c r="E19" s="4">
        <f t="shared" si="2"/>
        <v>5814</v>
      </c>
      <c r="F19" s="5">
        <f t="shared" si="0"/>
        <v>-0.9650253244223335</v>
      </c>
      <c r="G19" s="5">
        <f t="shared" si="1"/>
        <v>1.2130248449066443</v>
      </c>
      <c r="H19" s="1"/>
    </row>
    <row r="20" spans="2:8" ht="15">
      <c r="B20" s="3" t="s">
        <v>20</v>
      </c>
      <c r="C20" s="4">
        <v>3139</v>
      </c>
      <c r="D20" s="4">
        <v>4510</v>
      </c>
      <c r="E20" s="4">
        <f t="shared" si="2"/>
        <v>7649</v>
      </c>
      <c r="F20" s="5">
        <f t="shared" si="0"/>
        <v>-1.175937303323643</v>
      </c>
      <c r="G20" s="5">
        <f t="shared" si="1"/>
        <v>1.6895435610033867</v>
      </c>
      <c r="H20" s="1"/>
    </row>
    <row r="21" spans="2:8" ht="15">
      <c r="B21" s="6" t="s">
        <v>21</v>
      </c>
      <c r="C21" s="7">
        <f>SUM(C4:C20)</f>
        <v>131871</v>
      </c>
      <c r="D21" s="7">
        <f>SUM(D4:D20)</f>
        <v>135065</v>
      </c>
      <c r="E21" s="7">
        <f t="shared" si="2"/>
        <v>266936</v>
      </c>
      <c r="F21" s="8">
        <f t="shared" si="0"/>
        <v>-49.401729253454015</v>
      </c>
      <c r="G21" s="8">
        <f t="shared" si="1"/>
        <v>50.598270746545985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="98" zoomScaleNormal="98" zoomScalePageLayoutView="0" workbookViewId="0" topLeftCell="A1">
      <selection activeCell="A1" sqref="A1:H1"/>
    </sheetView>
  </sheetViews>
  <sheetFormatPr defaultColWidth="11.421875" defaultRowHeight="15"/>
  <cols>
    <col min="1" max="1" width="5.140625" style="2" customWidth="1"/>
    <col min="2" max="2" width="9.8515625" style="2" bestFit="1" customWidth="1"/>
    <col min="3" max="4" width="9.28125" style="2" bestFit="1" customWidth="1"/>
    <col min="5" max="5" width="10.8515625" style="2" bestFit="1" customWidth="1"/>
    <col min="6" max="6" width="11.7109375" style="2" bestFit="1" customWidth="1"/>
    <col min="7" max="7" width="11.00390625" style="2" bestFit="1" customWidth="1"/>
    <col min="8" max="8" width="5.140625" style="2" customWidth="1"/>
    <col min="9" max="16384" width="11.421875" style="2" customWidth="1"/>
  </cols>
  <sheetData>
    <row r="1" spans="1:8" ht="34.5" customHeight="1" thickBot="1">
      <c r="A1" s="11" t="s">
        <v>27</v>
      </c>
      <c r="B1" s="12"/>
      <c r="C1" s="12"/>
      <c r="D1" s="12"/>
      <c r="E1" s="12"/>
      <c r="F1" s="12"/>
      <c r="G1" s="12"/>
      <c r="H1" s="13"/>
    </row>
    <row r="2" ht="15" customHeight="1"/>
    <row r="3" spans="2:8" ht="15">
      <c r="B3" s="9" t="s">
        <v>0</v>
      </c>
      <c r="C3" s="9" t="s">
        <v>22</v>
      </c>
      <c r="D3" s="9" t="s">
        <v>23</v>
      </c>
      <c r="E3" s="9" t="s">
        <v>1</v>
      </c>
      <c r="F3" s="9" t="s">
        <v>2</v>
      </c>
      <c r="G3" s="9" t="s">
        <v>3</v>
      </c>
      <c r="H3" s="1"/>
    </row>
    <row r="4" spans="2:8" ht="15">
      <c r="B4" s="3" t="s">
        <v>4</v>
      </c>
      <c r="C4" s="4">
        <v>292</v>
      </c>
      <c r="D4" s="4">
        <v>289</v>
      </c>
      <c r="E4" s="4">
        <v>750</v>
      </c>
      <c r="F4" s="5">
        <f aca="true" t="shared" si="0" ref="F4:F21">(C4*100/$E$21)*-1</f>
        <v>-0.8715637405605469</v>
      </c>
      <c r="G4" s="5">
        <f aca="true" t="shared" si="1" ref="G4:G21">D4*100/$E$21</f>
        <v>0.8626093185684864</v>
      </c>
      <c r="H4" s="1"/>
    </row>
    <row r="5" spans="2:8" ht="15">
      <c r="B5" s="3" t="s">
        <v>5</v>
      </c>
      <c r="C5" s="4">
        <v>439</v>
      </c>
      <c r="D5" s="4">
        <v>393</v>
      </c>
      <c r="E5" s="4">
        <v>1257</v>
      </c>
      <c r="F5" s="5">
        <f t="shared" si="0"/>
        <v>-1.310330418171507</v>
      </c>
      <c r="G5" s="5">
        <f t="shared" si="1"/>
        <v>1.173029280959914</v>
      </c>
      <c r="H5" s="1"/>
    </row>
    <row r="6" spans="2:8" ht="15">
      <c r="B6" s="3" t="s">
        <v>6</v>
      </c>
      <c r="C6" s="4">
        <v>773</v>
      </c>
      <c r="D6" s="4">
        <v>733</v>
      </c>
      <c r="E6" s="4">
        <v>1056</v>
      </c>
      <c r="F6" s="5">
        <f t="shared" si="0"/>
        <v>-2.3072560666208997</v>
      </c>
      <c r="G6" s="5">
        <f t="shared" si="1"/>
        <v>2.1878637733934276</v>
      </c>
      <c r="H6" s="1"/>
    </row>
    <row r="7" spans="2:8" ht="15">
      <c r="B7" s="3" t="s">
        <v>7</v>
      </c>
      <c r="C7" s="4">
        <v>1147</v>
      </c>
      <c r="D7" s="4">
        <v>1099</v>
      </c>
      <c r="E7" s="4">
        <v>2438</v>
      </c>
      <c r="F7" s="5">
        <f t="shared" si="0"/>
        <v>-3.4235740082977646</v>
      </c>
      <c r="G7" s="5">
        <f t="shared" si="1"/>
        <v>3.280303256424798</v>
      </c>
      <c r="H7" s="1"/>
    </row>
    <row r="8" spans="2:8" ht="15">
      <c r="B8" s="3" t="s">
        <v>8</v>
      </c>
      <c r="C8" s="4">
        <v>1252</v>
      </c>
      <c r="D8" s="4">
        <v>1247</v>
      </c>
      <c r="E8" s="4">
        <v>817</v>
      </c>
      <c r="F8" s="5">
        <f t="shared" si="0"/>
        <v>-3.736978778019879</v>
      </c>
      <c r="G8" s="5">
        <f t="shared" si="1"/>
        <v>3.7220547413664447</v>
      </c>
      <c r="H8" s="1"/>
    </row>
    <row r="9" spans="2:8" ht="15">
      <c r="B9" s="3" t="s">
        <v>9</v>
      </c>
      <c r="C9" s="4">
        <v>364</v>
      </c>
      <c r="D9" s="4">
        <v>402</v>
      </c>
      <c r="E9" s="4">
        <v>578</v>
      </c>
      <c r="F9" s="5">
        <f t="shared" si="0"/>
        <v>-1.0864698683699967</v>
      </c>
      <c r="G9" s="5">
        <f t="shared" si="1"/>
        <v>1.1998925469360953</v>
      </c>
      <c r="H9" s="1"/>
    </row>
    <row r="10" spans="2:8" ht="15">
      <c r="B10" s="3" t="s">
        <v>10</v>
      </c>
      <c r="C10" s="4">
        <v>316</v>
      </c>
      <c r="D10" s="4">
        <v>402</v>
      </c>
      <c r="E10" s="4">
        <v>1002</v>
      </c>
      <c r="F10" s="5">
        <f t="shared" si="0"/>
        <v>-0.9431991164970301</v>
      </c>
      <c r="G10" s="5">
        <f t="shared" si="1"/>
        <v>1.1998925469360953</v>
      </c>
      <c r="H10" s="1"/>
    </row>
    <row r="11" spans="2:8" ht="15">
      <c r="B11" s="3" t="s">
        <v>11</v>
      </c>
      <c r="C11" s="4">
        <v>438</v>
      </c>
      <c r="D11" s="4">
        <v>678</v>
      </c>
      <c r="E11" s="4">
        <v>1682</v>
      </c>
      <c r="F11" s="5">
        <f t="shared" si="0"/>
        <v>-1.3073456108408201</v>
      </c>
      <c r="G11" s="5">
        <f t="shared" si="1"/>
        <v>2.0236993702056534</v>
      </c>
      <c r="H11" s="1"/>
    </row>
    <row r="12" spans="2:8" ht="15">
      <c r="B12" s="3" t="s">
        <v>12</v>
      </c>
      <c r="C12" s="4">
        <v>644</v>
      </c>
      <c r="D12" s="4">
        <v>1057</v>
      </c>
      <c r="E12" s="4">
        <v>2604</v>
      </c>
      <c r="F12" s="5">
        <f t="shared" si="0"/>
        <v>-1.922215920962302</v>
      </c>
      <c r="G12" s="5">
        <f t="shared" si="1"/>
        <v>3.154941348535952</v>
      </c>
      <c r="H12" s="1"/>
    </row>
    <row r="13" spans="2:8" ht="15">
      <c r="B13" s="3" t="s">
        <v>13</v>
      </c>
      <c r="C13" s="4">
        <v>906</v>
      </c>
      <c r="D13" s="4">
        <v>1417</v>
      </c>
      <c r="E13" s="4">
        <v>3455</v>
      </c>
      <c r="F13" s="5">
        <f t="shared" si="0"/>
        <v>-2.7042354416022447</v>
      </c>
      <c r="G13" s="5">
        <f t="shared" si="1"/>
        <v>4.229471987583201</v>
      </c>
      <c r="H13" s="1"/>
    </row>
    <row r="14" spans="2:8" ht="15">
      <c r="B14" s="3" t="s">
        <v>14</v>
      </c>
      <c r="C14" s="4">
        <v>1216</v>
      </c>
      <c r="D14" s="4">
        <v>1988</v>
      </c>
      <c r="E14" s="4">
        <v>3795</v>
      </c>
      <c r="F14" s="5">
        <f t="shared" si="0"/>
        <v>-3.629525714115154</v>
      </c>
      <c r="G14" s="5">
        <f t="shared" si="1"/>
        <v>5.933796973405367</v>
      </c>
      <c r="H14" s="1"/>
    </row>
    <row r="15" spans="2:8" ht="15">
      <c r="B15" s="3" t="s">
        <v>15</v>
      </c>
      <c r="C15" s="4">
        <v>1561</v>
      </c>
      <c r="D15" s="4">
        <v>2266</v>
      </c>
      <c r="E15" s="4">
        <v>3318</v>
      </c>
      <c r="F15" s="5">
        <f t="shared" si="0"/>
        <v>-4.6592842432021015</v>
      </c>
      <c r="G15" s="5">
        <f t="shared" si="1"/>
        <v>6.763573411336298</v>
      </c>
      <c r="H15" s="1"/>
    </row>
    <row r="16" spans="2:8" ht="15">
      <c r="B16" s="3" t="s">
        <v>16</v>
      </c>
      <c r="C16" s="4">
        <v>1530</v>
      </c>
      <c r="D16" s="4">
        <v>2077</v>
      </c>
      <c r="E16" s="4">
        <v>3199</v>
      </c>
      <c r="F16" s="5">
        <f t="shared" si="0"/>
        <v>-4.566755215950811</v>
      </c>
      <c r="G16" s="5">
        <f t="shared" si="1"/>
        <v>6.199444825836492</v>
      </c>
      <c r="H16" s="1"/>
    </row>
    <row r="17" spans="2:8" ht="15">
      <c r="B17" s="3" t="s">
        <v>17</v>
      </c>
      <c r="C17" s="4">
        <v>1354</v>
      </c>
      <c r="D17" s="4">
        <v>1884</v>
      </c>
      <c r="E17" s="4">
        <v>2232</v>
      </c>
      <c r="F17" s="5">
        <f t="shared" si="0"/>
        <v>-4.041429125749933</v>
      </c>
      <c r="G17" s="5">
        <f t="shared" si="1"/>
        <v>5.623377011013939</v>
      </c>
      <c r="H17" s="1"/>
    </row>
    <row r="18" spans="2:8" ht="15">
      <c r="B18" s="3" t="s">
        <v>18</v>
      </c>
      <c r="C18" s="4">
        <v>1089</v>
      </c>
      <c r="D18" s="4">
        <v>1417</v>
      </c>
      <c r="E18" s="4">
        <v>1331</v>
      </c>
      <c r="F18" s="5">
        <f t="shared" si="0"/>
        <v>-3.25045518311793</v>
      </c>
      <c r="G18" s="5">
        <f t="shared" si="1"/>
        <v>4.229471987583201</v>
      </c>
      <c r="H18" s="1"/>
    </row>
    <row r="19" spans="2:8" ht="15">
      <c r="B19" s="3" t="s">
        <v>19</v>
      </c>
      <c r="C19" s="4">
        <v>680</v>
      </c>
      <c r="D19" s="4">
        <v>945</v>
      </c>
      <c r="E19" s="4">
        <v>570</v>
      </c>
      <c r="F19" s="5">
        <f t="shared" si="0"/>
        <v>-2.0296689848670266</v>
      </c>
      <c r="G19" s="5">
        <f t="shared" si="1"/>
        <v>2.82064292749903</v>
      </c>
      <c r="H19" s="1"/>
    </row>
    <row r="20" spans="2:8" ht="15">
      <c r="B20" s="3" t="s">
        <v>20</v>
      </c>
      <c r="C20" s="4">
        <v>472</v>
      </c>
      <c r="D20" s="4">
        <v>736</v>
      </c>
      <c r="E20" s="4">
        <v>561</v>
      </c>
      <c r="F20" s="5">
        <f t="shared" si="0"/>
        <v>-1.4088290600841715</v>
      </c>
      <c r="G20" s="5">
        <f t="shared" si="1"/>
        <v>2.1968181953854877</v>
      </c>
      <c r="H20" s="1"/>
    </row>
    <row r="21" spans="2:8" ht="15">
      <c r="B21" s="6" t="s">
        <v>21</v>
      </c>
      <c r="C21" s="7">
        <f>SUM(C4:C20)</f>
        <v>14473</v>
      </c>
      <c r="D21" s="7">
        <f>SUM(D4:D20)</f>
        <v>19030</v>
      </c>
      <c r="E21" s="7">
        <f>SUM(C21:D21)</f>
        <v>33503</v>
      </c>
      <c r="F21" s="8">
        <f t="shared" si="0"/>
        <v>-43.19911649703012</v>
      </c>
      <c r="G21" s="8">
        <f t="shared" si="1"/>
        <v>56.80088350296988</v>
      </c>
      <c r="H21" s="1"/>
    </row>
    <row r="22" spans="2:8" ht="15">
      <c r="B22" s="1"/>
      <c r="C22" s="1"/>
      <c r="D22" s="1"/>
      <c r="E22" s="1"/>
      <c r="F22" s="1"/>
      <c r="G22" s="1"/>
      <c r="H22" s="1"/>
    </row>
    <row r="23" spans="2:8" ht="30.75" customHeight="1">
      <c r="B23" s="10" t="str">
        <f>+'Piramide Subsidiado'!B23:G23</f>
        <v>FUENTE: Bodega de Datos de SISPRO (SGD) – Afiliados a Salud</v>
      </c>
      <c r="C23" s="10"/>
      <c r="D23" s="10"/>
      <c r="E23" s="10"/>
      <c r="F23" s="10"/>
      <c r="G23" s="10"/>
      <c r="H23" s="1"/>
    </row>
    <row r="24" spans="2:8" ht="15">
      <c r="B24" s="1"/>
      <c r="C24" s="1"/>
      <c r="D24" s="1"/>
      <c r="E24" s="1"/>
      <c r="F24" s="1"/>
      <c r="G24" s="1"/>
      <c r="H24" s="1"/>
    </row>
    <row r="25" spans="3:5" ht="15">
      <c r="C25" s="1"/>
      <c r="D25" s="1"/>
      <c r="E25" s="1"/>
    </row>
    <row r="26" spans="3:5" ht="15">
      <c r="C26" s="1"/>
      <c r="D26" s="1"/>
      <c r="E26" s="1"/>
    </row>
    <row r="27" spans="3:5" ht="15">
      <c r="C27" s="1"/>
      <c r="D27" s="1"/>
      <c r="E27" s="1"/>
    </row>
  </sheetData>
  <sheetProtection/>
  <mergeCells count="2">
    <mergeCell ref="A1:H1"/>
    <mergeCell ref="B23:G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Presupuesto Area Finaciera</cp:lastModifiedBy>
  <dcterms:created xsi:type="dcterms:W3CDTF">2013-10-17T01:41:50Z</dcterms:created>
  <dcterms:modified xsi:type="dcterms:W3CDTF">2024-04-05T16:50:52Z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dfa5ba48-b9ae-4dbb-b681-129d1026f367</vt:lpwstr>
  </property>
</Properties>
</file>