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Hoja1" sheetId="1" r:id="rId1"/>
  </sheets>
  <definedNames/>
  <calcPr fullCalcOnLoad="1"/>
</workbook>
</file>

<file path=xl/comments1.xml><?xml version="1.0" encoding="utf-8"?>
<comments xmlns="http://schemas.openxmlformats.org/spreadsheetml/2006/main">
  <authors>
    <author>Autor</author>
  </authors>
  <commentList>
    <comment ref="A241" authorId="0">
      <text>
        <r>
          <rPr>
            <b/>
            <sz val="9"/>
            <color indexed="8"/>
            <rFont val="Tahoma"/>
            <family val="2"/>
          </rPr>
          <t>Autor:</t>
        </r>
        <r>
          <rPr>
            <sz val="9"/>
            <color indexed="8"/>
            <rFont val="Tahoma"/>
            <family val="2"/>
          </rPr>
          <t xml:space="preserve">
Servicios de Administración en Salud</t>
        </r>
      </text>
    </comment>
    <comment ref="A242" authorId="0">
      <text>
        <r>
          <rPr>
            <b/>
            <sz val="9"/>
            <color indexed="8"/>
            <rFont val="Tahoma"/>
            <family val="2"/>
          </rPr>
          <t>Autor:</t>
        </r>
        <r>
          <rPr>
            <sz val="9"/>
            <color indexed="8"/>
            <rFont val="Tahoma"/>
            <family val="2"/>
          </rPr>
          <t xml:space="preserve">
Servicio de gestión de programas promocionales</t>
        </r>
      </text>
    </comment>
    <comment ref="A243" authorId="0">
      <text>
        <r>
          <rPr>
            <b/>
            <sz val="9"/>
            <color indexed="8"/>
            <rFont val="Tahoma"/>
            <family val="2"/>
          </rPr>
          <t>Autor:</t>
        </r>
        <r>
          <rPr>
            <sz val="9"/>
            <color indexed="8"/>
            <rFont val="Tahoma"/>
            <family val="2"/>
          </rPr>
          <t xml:space="preserve">
Servicios de Psicología</t>
        </r>
      </text>
    </comment>
    <comment ref="A245" authorId="0">
      <text>
        <r>
          <rPr>
            <b/>
            <sz val="9"/>
            <color indexed="8"/>
            <rFont val="Tahoma"/>
            <family val="2"/>
          </rPr>
          <t>Autor:</t>
        </r>
        <r>
          <rPr>
            <sz val="9"/>
            <color indexed="8"/>
            <rFont val="Tahoma"/>
            <family val="2"/>
          </rPr>
          <t xml:space="preserve">
Servicios de cáterin</t>
        </r>
      </text>
    </comment>
  </commentList>
</comments>
</file>

<file path=xl/sharedStrings.xml><?xml version="1.0" encoding="utf-8"?>
<sst xmlns="http://schemas.openxmlformats.org/spreadsheetml/2006/main" count="3298" uniqueCount="530">
  <si>
    <t>Código UNSPSC (cada código separado por ;)</t>
  </si>
  <si>
    <t>Descripción</t>
  </si>
  <si>
    <t>Fecha estimada de inicio de proceso de selección (mes)</t>
  </si>
  <si>
    <t>Fecha estimada de presentación de ofertas (mes)</t>
  </si>
  <si>
    <t>Duración del contrato (número)</t>
  </si>
  <si>
    <t>Duración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</si>
  <si>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</si>
  <si>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</si>
  <si>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</si>
  <si>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</si>
  <si>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</si>
  <si>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</si>
  <si>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</si>
  <si>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</si>
  <si>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</si>
  <si>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</si>
  <si>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</si>
  <si>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Observaciones</t>
  </si>
  <si>
    <t>Personal de apoyo contratista: 1 contratista, sea de Servicios Profesionales con perfil de ingeniero ambiental.</t>
  </si>
  <si>
    <t>CCE-16</t>
  </si>
  <si>
    <t xml:space="preserve">SECRETARIA GENERAL </t>
  </si>
  <si>
    <t>CO-NAR-52001</t>
  </si>
  <si>
    <t>SANDRA ZAMBRANO A.</t>
  </si>
  <si>
    <t>sandrazambrano@idsngovco</t>
  </si>
  <si>
    <t>Personal de apoyo contratista: Servicios Profesionales con perfil de, abogado  APOYO LOGISTICO</t>
  </si>
  <si>
    <t>Personal de apoyo contratista: Servicios Profesionales con perfil de, abogado APOYO LOGISTICO</t>
  </si>
  <si>
    <t>Personal de apoyo contratista: Servicios Profesionales con perfil de  ing sistemas APOYO LOGISTICO</t>
  </si>
  <si>
    <t>Personal de apoyo contratista: Servicios Profesionales con perfil de  ing sistemas pag APOYO LOGISTICO</t>
  </si>
  <si>
    <t>Personal de apoyo contratista:Servicios  tecnologo profesional electricista APOYO LOGISTICO</t>
  </si>
  <si>
    <t>Personal de apoyo contratista : Servicios con perfil de tecnico no profesional en auxiliar administrativo.</t>
  </si>
  <si>
    <t>Personal de apoyo contratista: Servicios con perfil de  auxiliar de mantenimiento APOYO LOGISTICO</t>
  </si>
  <si>
    <t xml:space="preserve">Personal de apoyo contratista: Servicios tecnologo profesional de red de frio APOYO LOGISTICO </t>
  </si>
  <si>
    <t>Personal de apoyo contratista: Servicios con perfil auxiliar de almacen APOYO LOGISTICO</t>
  </si>
  <si>
    <t>Personal de apoyo contratista: Servicios con perfil de tecnico administrativo profesional APOYO LOGISTICO</t>
  </si>
  <si>
    <t>Personal de apoyo contratista: Servicios con perfil de profesional en Administracion  APOYO LOGISTICO</t>
  </si>
  <si>
    <t>Personal de apoyo contratista: Servicios con perfil de Profesional Ingeniero de Sistemas SG</t>
  </si>
  <si>
    <t>Personal de apoyo contratista: Servicios con perfil de Tecnico en sistemas</t>
  </si>
  <si>
    <t>Personal de apoyo contratista: Servicios de Judicatura SG</t>
  </si>
  <si>
    <t xml:space="preserve">Personal de apoyo contratista : Servicios con perfil de tecnico no profesional en auxiliar administrativo.  CORRESPONDENCIA </t>
  </si>
  <si>
    <t>Personal de apoyo contratista : Servicios con perfil de tecnico no profesional en auxiliar administrativo. DE ARCHIVO</t>
  </si>
  <si>
    <t>Personal de apoyo contratista : Servicios con perfil de supernumeraria. SG</t>
  </si>
  <si>
    <t>Personal de apoyo contratista : Servicios con perfil de supernumeraria.SG</t>
  </si>
  <si>
    <t xml:space="preserve">Personal de apoyo contratista : Servicios con perfil de tecnico  profesional </t>
  </si>
  <si>
    <t xml:space="preserve">Personal de apoyo contratista : Servicios con perfil de servicios de tecnico </t>
  </si>
  <si>
    <t>Personal de apoyo contratista : Servicios con perfil de servicios de auxiliar archivo</t>
  </si>
  <si>
    <t xml:space="preserve">Personal de apoyo contratista :Servicios con perfil de servicios de un auxiliar </t>
  </si>
  <si>
    <t>Personal de apoyo contratista: Servicios con perfil tecnico( soporte sistemas y soporte apoyo logistico).</t>
  </si>
  <si>
    <t xml:space="preserve">92121504
</t>
  </si>
  <si>
    <t>Servicio de Vigilancia y seguridad privada con medio humano con armas en las sedes Pasto (Laboratorio de Salud Pública y Sede Administrativa) y Tumaco (ETV)</t>
  </si>
  <si>
    <t xml:space="preserve">
90101700</t>
  </si>
  <si>
    <t>Servicio de Aseo y suministros para cafeteria requeridos en las sedes Pasto (Laboratorio de Salud Pública y Sede Administrativa) y Tumaco (ETV)</t>
  </si>
  <si>
    <t>Programa de Seguros y soat</t>
  </si>
  <si>
    <t>Servicio de Transporte Aereo en rutas nacionales e internacionales, para el desplazamiento funcionarios y/o contratistas en cumplimiento de actividades misionales; así mismo, para la atención de población pobre no afiliada y población que requiere servicios complementarios para atención de eventos no contemplados en el Plan Obligatorio de Salud  (Funcionamiento: SP: Calidad y Aseguramiento:</t>
  </si>
  <si>
    <t>CCE-10</t>
  </si>
  <si>
    <t>Servicios de transporte terrestre Y fluvial de personal : Permanente, expreso, Servicios TRNSPORTE  contratados para los 64 municipios del departamento de Nariño</t>
  </si>
  <si>
    <t>Servicio de mensajeria,  correspondencia especializada trasnporte de mercancia  a nivel local, departamental, nacional y si se requiere internacional  (Funcionamiento:</t>
  </si>
  <si>
    <t xml:space="preserve">Servicio de mantenimiento preventivo y correctivo de la infraestructura general del Instituto Departamental de Salud de Nariño, necesarios para el cuidado y óptimo funcionamiento de las áreas de trabajo(Funcionamiento: </t>
  </si>
  <si>
    <t>Servicio de transporte de mercancía especial a nivel local, departamental y nacional  (Funcionamiento:</t>
  </si>
  <si>
    <t>Servicio de Mantenimiento de Vehículos</t>
  </si>
  <si>
    <t xml:space="preserve">Servicio de Mantenimiento de Motocicletas  </t>
  </si>
  <si>
    <t>Renovación de certificados de revisión tecno mecánica y gases vehiculos y motos</t>
  </si>
  <si>
    <t>Mantenimiento de extintores ( se tiene en cuenta las fechas de vencimiento)</t>
  </si>
  <si>
    <t>Servicio de auditorio, atención para eventos y suministro de refrigerios (Funcionamiento: SP:)</t>
  </si>
  <si>
    <t>82121701 82121702</t>
  </si>
  <si>
    <t>Servicio de fotocopias , anillado y argollado(Funcionamiento: SP:)</t>
  </si>
  <si>
    <t>Suministro o abastecimiento de Combustible, lubricantes y aditivos para vehículos, motocicletas y plantas eléctricas (Funcionamiento)</t>
  </si>
  <si>
    <t xml:space="preserve">servicio de mantenimiento de ascensor </t>
  </si>
  <si>
    <t xml:space="preserve">RENOVACION LICENCIA ANTI VIRUS </t>
  </si>
  <si>
    <t>Mantenimiento preventivo y correctivo de Impresoras, equipo electrónico UPS, monitores, video beam, periféricos, escáner, partes internas CPU</t>
  </si>
  <si>
    <t>Sumiistro  de toners</t>
  </si>
  <si>
    <t xml:space="preserve">14111509, 14111506
14111530 ;44121506; 26111702 ;31201512; 31201600; 43202101; 44111500; 44111506;44121600; 44121900 44122011 44122022 44122107 44121800  44122101 44122104 47131500 60121100 </t>
  </si>
  <si>
    <t xml:space="preserve">Suministro de papelerí e impresos talonarios de oficina ambiental  y elementos de oficina  </t>
  </si>
  <si>
    <t xml:space="preserve">39111800
</t>
  </si>
  <si>
    <t>Compra de elementos de ferretería (Funcionamiento: ETV:)</t>
  </si>
  <si>
    <t>Servicio de recolección, transporte, tratamiento y disposición final de residuos químicos y administrativos peligrosos, generados por el Instituto Departamental de Salud de Nariño en las sedes Pasto (Laboratorio de Salud Pública y Sede Administrativa) y Tumaco (Unidad de Control de Vectores</t>
  </si>
  <si>
    <t>Compra de Lubricantes  para , camionetas, máquinas aspersoras para montar en vehículo, máquinas aspersoras de espalda, planta eléctrica</t>
  </si>
  <si>
    <t>Arrendamiento bodega archivo central</t>
  </si>
  <si>
    <t>24111500;
47121800</t>
  </si>
  <si>
    <t xml:space="preserve">Bolsas plásticas, rojas, verdes, grises, (Con alta densidad, rótulos) de diferentes tamaños, según PGIR. 
Peróxido de hidrógeno x1000 (10 unidades), 
Recolector Guardián 0,3 lts, para los Puestos de Dx de Malaria. (1,000)
Canecas rojas de pedal pequeñas 
Canecas gris de pedal pequeñas 
Canecas verde de pedal pequeñas </t>
  </si>
  <si>
    <t>70141605 101915</t>
  </si>
  <si>
    <t>Prestar el servicio de control de plagas de las sedes IDSN</t>
  </si>
  <si>
    <t>81101516</t>
  </si>
  <si>
    <t>PAGO DE SERVICIO PUBLICO DE ENERGIA</t>
  </si>
  <si>
    <t>PAGO DE ACUEDUCTO Y ALCANTARILLADO</t>
  </si>
  <si>
    <t>PAGO DE SERVICIO PUBLICO TELECOMUNICACIONES</t>
  </si>
  <si>
    <t>561017;521316561121</t>
  </si>
  <si>
    <t>Contratacion de Bines , Muebles  y enseres</t>
  </si>
  <si>
    <t>55121704;55121718; 55121719;31161711</t>
  </si>
  <si>
    <t>Contratar elementos de señalizacion y de prevencion y emergencias para la infraestructura requeridos por el IDSN</t>
  </si>
  <si>
    <t xml:space="preserve">Contratar profesional en achivistica para ARCHIVO CENTRAL del PROYECTO PINAR </t>
  </si>
  <si>
    <t xml:space="preserve">Contratar tecnico de archivo , para la gestion de ACHIVO CENTRAL para el PROYECTO PINAR </t>
  </si>
  <si>
    <t xml:space="preserve">Contratar servicio para la organización y digitalizacion de Historia laborales ARCHIVO CENTRAL para el PROYECTO PINAR </t>
  </si>
  <si>
    <t xml:space="preserve">Compra de elementos y equipos para la organziacion de ARCHIVO CENTRAL para el PROYECTO PINAR  </t>
  </si>
  <si>
    <t>Contador pùblico: para realizar saneamiento financiero en la dependencia de tesorerìa</t>
  </si>
  <si>
    <t>sandrazambrano@idsn.gov.co</t>
  </si>
  <si>
    <t>NATHALIA ARTEAGA-3217391047</t>
  </si>
  <si>
    <t>Tecnico en gestiòn documental para organizar archivo de la dependencia de tesorerìa</t>
  </si>
  <si>
    <t>90101600;91101501</t>
  </si>
  <si>
    <t>Actividades Del Programa de Bienestar Social 2024</t>
  </si>
  <si>
    <t xml:space="preserve">90111501;78111500; 86101705; </t>
  </si>
  <si>
    <t>Programa institucional de capacitación PIC 2024</t>
  </si>
  <si>
    <t>Estimulos e incentivos</t>
  </si>
  <si>
    <t xml:space="preserve">46181528;53111600 </t>
  </si>
  <si>
    <t>Dotación de vestido, calzado y labor para funcionarios del IDSN</t>
  </si>
  <si>
    <t>CCE-07</t>
  </si>
  <si>
    <t>Contratacion para encargo fiduciario para administracion de recursos provenientes del convenio concurrencia Noo1 del 2008</t>
  </si>
  <si>
    <t>Abogado Profesional - Acompañamiento jurídico , proyectar Actos Administrativos y Respuestas  a Consultas Jurídicas, Acciones de Tutelas y procedimentos relacionados con la Gestión de Talento Humano. (12 meses de experiencia)</t>
  </si>
  <si>
    <t xml:space="preserve">Abogado Profesional - Realizar acompañamiento juridico , proyectar estudios previos, actos administrativos de asuntos de competencia de Gestión de Talento Huamano y procedimientos relacionados con la Gestión de Talento Humano que permitan fortalecer la dependencia.(12 meses de experiencia) </t>
  </si>
  <si>
    <t>Ingeniero de Sistemas - Realizar  servicios profesionales, para la ejecución de actividades de gestión de talento humano en el tema apoyo al proceso se saneamiento de aportes patronales y  pasivo pensional.(12 meses de experiencia)</t>
  </si>
  <si>
    <t>Administraador de Empresas - Realizar  servicios profesionales, para la ejecución de actividades de gestión de talento humano en el tema apoyo al proceso se saneamiento de aportes patronales, pasivo pensional y cuotas partes pensionales.(12 meses de experiencia)</t>
  </si>
  <si>
    <t>Contador Público - Organizar las incapacidades originales y sus soportes
contenidos en las nóminas de enero de 2018 a agosto de 2024 por EPS; Apoyar el proceso contable de incapacidades médicas y/o
laborales hasta lograr el saneamiento de la deuda...(12 meses de experiencia)</t>
  </si>
  <si>
    <t>Contador Público - Realizar acompañamiento contable en desahorro Lotto en linea, apoyo en pasivo pensional y pasivocol; apoyo en area financiara para proceso de cuotas partes, Apoyar contable, financieramente en la supervisión de contratos y demás actividades de apoyo a la dependencia.  (12 meses de experiencia)</t>
  </si>
  <si>
    <t>Tecnico - Realizar acompañamiento técnico y acompañamiento de procesos digitales en la dependencia de Talento Huamano del IDSN, automatización de procesos digitales, asistencia en asuntos de  Gestión de Talento Huamano y procedimientos relacionados con la Gestión de Talento Humano que permitan fortalecer la dependencia.(6 meses de experiencia)</t>
  </si>
  <si>
    <t>Ingeniero Sistemas - Realizar acompañamiento técnico y acompañamiento de procesos digitales en la dependencia de Talento Huamano del IDSN, automatización de procesos digitales, asistencia en asuntos de  Gestión de Talento Huamano y procedimientos relacionados con la Gestión de Talento Humano que permitan fortalecer la dependencia.  planes dcto 612 apoyo en planes de accion y distintos requerimientos de calidad. (6 meses de experiencia)</t>
  </si>
  <si>
    <t xml:space="preserve">Servicios un (1) Profesional en ingenieria industrial ó administraciín para desarrollar actividades del Sistema de Gestión de Seguridad y Salud en el trabajo </t>
  </si>
  <si>
    <t xml:space="preserve">Servicios un (1) Profesional en el area de psicologia con licencia   para desarrollar actividades del Sistema de Gestión de Seguridad y Salud en el trabajo </t>
  </si>
  <si>
    <t xml:space="preserve">Servicios un (1) Profesional en el area de de la  salud para desarrollar actividades del Sistema de Gestión de Seguridad y Salud en el trabajo </t>
  </si>
  <si>
    <t>Servicio un (1) Auxiliar de Enfermeria para apoyo en las actividades al Sistema de Gestión de Seguridad y Salud en el trabajo.</t>
  </si>
  <si>
    <t>Servicios un (1) Medico Ocupacional con licencia   para realizar los examenes  de ingreso, períodico y egreso</t>
  </si>
  <si>
    <t xml:space="preserve">Servicios un (1) Tecnológo en Salud Ocupacional con licencia   para desarrollar actividades del Sistema de Gestión de Seguridad y Salud en el trabajo </t>
  </si>
  <si>
    <t xml:space="preserve"> 42311505;41114509;12352104;42203505;42172001</t>
  </si>
  <si>
    <t>Contratar la adquisición de elementos de emergencia ( Insumos para botiquin y botiquín portatil, DEA (Desfibriladores externos automáticos que le ayuda a realizar RCP)</t>
  </si>
  <si>
    <t>56101703;56101700</t>
  </si>
  <si>
    <t xml:space="preserve">Contratar la adquisición de Elementos  de Confort Postural (sillas ergómicas, sillas para laboratorio, escalones de 2 y 4 pasos). </t>
  </si>
  <si>
    <t>55121704;55121718;55121719;31161711</t>
  </si>
  <si>
    <t>Contratar elementos de señalizacion y de prevencion y emergencias para el SGSST requeridos por el IDSN</t>
  </si>
  <si>
    <t>46181704;46181503;46181501;46181504;46181541;53103200;46182002;46181507;46161604;46181546</t>
  </si>
  <si>
    <t xml:space="preserve">Contratar la adquisición de Elementos de Protección  Personal y seguridad industrial para generar condiciones de seguridad y salud en el trabajo. </t>
  </si>
  <si>
    <t>60106108;60105301;60105308;60105411;60105621;60105626;60105416</t>
  </si>
  <si>
    <t>Contratar material educativo de prevencion de accidentes de trabajo y promocion de la salud en los lugares de trabajo</t>
  </si>
  <si>
    <t>80111701</t>
  </si>
  <si>
    <t>Contratar los servicios de apoyo a la gestión de la oficina Asesora Jurídica: Un (1) Profesional en Derecho por un periodo de once punto cinco (11,5) meses para el apoyo del proceso de cobro coactivo.</t>
  </si>
  <si>
    <t>1</t>
  </si>
  <si>
    <t>0</t>
  </si>
  <si>
    <t>350</t>
  </si>
  <si>
    <t>OFICINA ASESORA JURIDICA</t>
  </si>
  <si>
    <t xml:space="preserve">YOAN LENIN CASTRO ACEVEDO </t>
  </si>
  <si>
    <t>yoancastro@idsn.gov.co</t>
  </si>
  <si>
    <t>Contratar los servicios de apoyo a la gestión de la oficina Asesora Jurídica: Un (1) Profesional en Derecho por un periodo de once punto cinco(11,5) meses para el apoyo del proceso de cobro coactivo y  proceso de adquisicion de bienes, servicios y obras en su etapa precontractual</t>
  </si>
  <si>
    <t>Contratar los servicios de apoyo a la gestión de la oficina Asesora Jurídica: Un (1) Profesional en Derecho por un periodo de once punto cinco (11,5) meses para el apoyo en la sustanciación de segundas instancias dentro de los procesos administrativos sancionatorios y disciplinarios y demàs actividdaes que se requieran en la OAJ</t>
  </si>
  <si>
    <t>Contratar los servicios de apoyo a la gestión de la oficina Asesora Jurídica: Un (1) Profesional en Derecho por un periodo de once punto cinco (11,5) meses para el apoyo del proceso de adquisición de bienes y servicios con la asistencia técnica en Secop II y seguimiento a contratos, y apoyo en el proceso de defensa judicial en la contestación de acciones de tutela.</t>
  </si>
  <si>
    <t>Contratar los servicios de apoyo a la gestión de la oficina Asesora Jurídica: Un (1) Profesional en Derecho por un periodo de once punto cinco (11,5) meses como asesor jurídico externo.</t>
  </si>
  <si>
    <t>Contratar los servicios de apoyo a la gestión de la oficina Asesora Jurídica: Un (1) Técnico no profesional por un periodo de once punto cinco (11,5) meses.</t>
  </si>
  <si>
    <t>Contratar los servicios de un profesional de apoyo para la ejecución de programas y actividades de la oficina de control interno: Un (1) Profesional en Derecho por un periodo de doce (12) meses para el apoyo  de los procesos de la OCIG..</t>
  </si>
  <si>
    <t>OFICINA CONTROL INTERNO DE GESTION</t>
  </si>
  <si>
    <t>ATRIZ ROSERO MEJIA 
JEFE DE CONTROL INTERNO</t>
  </si>
  <si>
    <t>atrizrosero@idsn.gov.co</t>
  </si>
  <si>
    <t>Contratar los servicios de un profesional de apoyo para la ejecución de programas y actividades de la oficina de control interno: Un (1) Profesional en administración de empresas por un periodo de doce (12) meses para el apoyo de los procesos de la OCIG.</t>
  </si>
  <si>
    <t>ABOGADO (A)</t>
  </si>
  <si>
    <t>SUBDIRECCIÓN DE CALIDAD Y ASEGURAMIENTO</t>
  </si>
  <si>
    <t>MARIA ALEJANDRA BARCO C</t>
  </si>
  <si>
    <t>mariaalejandrabarco@idsn.gov.co</t>
  </si>
  <si>
    <t>TECNÓLOGO/ TECNICO  EN ARCHIVO</t>
  </si>
  <si>
    <t>Contador Publico con experiencia en PSFF</t>
  </si>
  <si>
    <t>RADIOOPERADOR</t>
  </si>
  <si>
    <t>MEDICO</t>
  </si>
  <si>
    <t>ENFERMERA ESP. AUDITORIA Y GERENCIA</t>
  </si>
  <si>
    <t>MEDICO ESP. TOXICOLOGIA</t>
  </si>
  <si>
    <t>Contador Publico</t>
  </si>
  <si>
    <t>TECNOLOGO SISTEMAS</t>
  </si>
  <si>
    <t xml:space="preserve">ODONTOLOGO O PROFESIONAL AREA DE LA SALUD   -      ESPECIALIZACION  EN GERENCIA Y AUDITORIA DE LA CALIDAD EN SALUD Y/O GERENCIA DE LA SALUD PÚBLICA Y/O ADMINISTRACION EN SALUD </t>
  </si>
  <si>
    <t xml:space="preserve">ENFERMERA PROFESIONAL     -      ESPECIALIZACION  EN GERENCIA Y AUDITORIA DE LA CALIDAD EN SALUD Y/O GERENCIA DE LA SALUD PÚBLICA Y/O ADMINISTRACION EN SALUD </t>
  </si>
  <si>
    <t xml:space="preserve">ENFERMERA CON EXPERIENCIA EN AUDITORIA </t>
  </si>
  <si>
    <t>PSICOLOGO  O PROFESIONAL AREA DE LA SALUD</t>
  </si>
  <si>
    <t>ENFERMERA CON DIPLOMADO EN HABILITACION</t>
  </si>
  <si>
    <t>BACTERIOLOGO  CON DIPLOMADO EN HABILITACION</t>
  </si>
  <si>
    <t>ODONTOLOGO CON DIPLOMADO EN HABILITACION</t>
  </si>
  <si>
    <t>ODONTOLOGO  CON DIPLOMADO EN HABILITACION</t>
  </si>
  <si>
    <t>MEDICO CON DIPLOMADO EN HABILITACION</t>
  </si>
  <si>
    <t>Ingeniero Biomedico  CON DIPLOMADO EN HABILITACION</t>
  </si>
  <si>
    <t>Ingeniero Civil o Arquitecto  CON DIPLOMADO EN HABILITACION</t>
  </si>
  <si>
    <t>ENFERMERA CON DIPLOMADO EN HABILITACION Y EXPERIENCIA EN NORMATIVIDAD DE TRANSPLANTES DE ORGANOS</t>
  </si>
  <si>
    <t>INGENIERO DE SISTEMAS</t>
  </si>
  <si>
    <t xml:space="preserve">ABOGADO </t>
  </si>
  <si>
    <t>MEDICINA, ENFERMERIA SUPERIOR, . (ESPECIALIZACION EN AUDITORIA)</t>
  </si>
  <si>
    <t>PROFESIONAL DEL AREA DE LA SALUD (ENFERMERIA, PSICOLOGIA, TRABAJADOR SOCIAL)</t>
  </si>
  <si>
    <t>TECNICO PROFESIONAL Y/O TECNOLOGO AREA DE LA SALUD</t>
  </si>
  <si>
    <t xml:space="preserve">PROFESIONAL ENFERMERA O PROFESIONAL AREA DE SALUD , CON ESPECIALIZACION EN AUDITORIA  Y EXPERIENCIA EN REALIZACION DE AUDITORIA DE CUENTAS </t>
  </si>
  <si>
    <t xml:space="preserve">PROFESIONAL ENFERMERA O PROFESIONAL AREA DE SALUD, CON ESPECIALIZACION EN AUDITORIA  Y EXPERIENCIA EN REALIZACION DE AUDITORIA DE CUENTAS </t>
  </si>
  <si>
    <t>PROFESIONAL CONTADURIA, CON EXPERIENCIA 2 AÑOS</t>
  </si>
  <si>
    <t xml:space="preserve">PROFESIONAL INGENIERIA DE SISTEMAS, CON EXPERIENCIA 2 AÑOS  MANEJO DE BASES DE ADTOS-CUBOS SECTOR SALUD </t>
  </si>
  <si>
    <t xml:space="preserve">PROFESIONAL EN DERECHO, CON EXPERIENCIA DE DOS AÑOS EN EL SECTOR SALUD </t>
  </si>
  <si>
    <t xml:space="preserve">TECNOLOGO . CON EXPERIENCIA 2 AÑOS  EN RADICACION CUENTAS Y MANEJO DE BASE DE DATOS SECTOR SALUD </t>
  </si>
  <si>
    <t>Servicios de Salud poblacion inimputable (San Rafael)</t>
  </si>
  <si>
    <t>Servicios de Salud poblacion inimputable (Comunidad Hnas Hospitalarias)</t>
  </si>
  <si>
    <t>Servicios de salud; red publica  departamento de Nariño (ESE ARBOLEDA)</t>
  </si>
  <si>
    <t>Servicios de salud; red publica  departamento de Nariño (SAN ANTONIO DE BARBACOAS)</t>
  </si>
  <si>
    <t>Servicios de salud; red publica  departamento de Nariño ( ESE CORDOBA)</t>
  </si>
  <si>
    <t>Servicios de salud; red publica  departamento de Nariño (ESE CUMBITARA)</t>
  </si>
  <si>
    <t>Servicios de salud; red publica  departamento de Nariño (HSCJ EL CHARCO)</t>
  </si>
  <si>
    <t>Servicios de salud; red publica  departamento de Nariño (ESE  EL PEÑOL)</t>
  </si>
  <si>
    <t>Servicios de salud; red publica  departamento de Nariño ( ESE FCO PIZARRO)</t>
  </si>
  <si>
    <t>Servicios de salud; red publica  departamento de Nariño (ESE  LA TOLA)</t>
  </si>
  <si>
    <t>Servicios de salud; red publica  departamento de Nariño (ESE  LEIVA)</t>
  </si>
  <si>
    <t>Servicios de salud; red publica  departamento de Nariño (ESE MAGUI)</t>
  </si>
  <si>
    <t>Servicios de salud; red publica  departamento de Nariño (ESE MOSQUERA)</t>
  </si>
  <si>
    <t>Servicios de salud; red publica  departamento de Nariño (ESE MUNICIPIO NARIÑO)</t>
  </si>
  <si>
    <t>Servicios de salud; red publica  departamento de Nariño (ESE OLAYA)</t>
  </si>
  <si>
    <t>Servicios de salud; red publica  departamento de Nariño (ESE  POLICARPA)</t>
  </si>
  <si>
    <t>Servicios de salud; red publica  departamento de Nariño (HOSPITAL LORENCITA VILLEGAS SAMANIEGO)</t>
  </si>
  <si>
    <t>Servicios de salud; red publica  departamento de Nariño ( ESE SAN BERNARDO)</t>
  </si>
  <si>
    <t>Servicios de salud; red publica  departamento de Nariño (ESE SAN LORENZO)</t>
  </si>
  <si>
    <t>Servicios de salud; red publica  departamento de Nariño (ESE SANTA BARBARA)</t>
  </si>
  <si>
    <t>Servicios de salud; red publica  departamento de Nariño (ESE SAPUYES)</t>
  </si>
  <si>
    <t>Servicios de salud; red publica  departamento de Nariño (ESE TAMINANGO)</t>
  </si>
  <si>
    <t>Servicios de salud; red publica  operador de infraestructura publica departamento de Nariño (COOEMSANAR TUQUERRES)</t>
  </si>
  <si>
    <t xml:space="preserve">Arrendamiento de espacio fisico en el cerro Morasurco para instalar un repetidor de radio comunicaciones que le permita al IDSN el funcionamiento de la red de racio comunicciones del Centro Regulador de Urgencias y Emergencias </t>
  </si>
  <si>
    <t xml:space="preserve">Arrendamiento de espacio fisico en el cerro Cruz de Amarillo para instalar un repetidor de radio comunicaciones que le permita al IDSN el funcionamiento de la red de racio comunicciones del Centro Regulador de Urgencias y Emergencias </t>
  </si>
  <si>
    <t xml:space="preserve">Actualizacion del sofware LOGIC- PROCESS necesrio para el registro, almacenamiento y procesamiento de la informacion relacionada con el proceso de referencia y contrareferencia regulada por el centro regulador de urgencias y emergencias </t>
  </si>
  <si>
    <t xml:space="preserve">Cumplimiento de requerimiento  de la  red  de radio comunicaciones  CRUE (reprogramacion de Repetidoras duplexer y antenas de acuerdo a solicitud del MINTIC con las nuevas frecuencias </t>
  </si>
  <si>
    <t>Contratación de un ingeniero de alimentos para apoyar acciones de gestión en salud publica de la dimensión de Salud Ambiental en el programa de alimentos y bebidas alcohólicas y apoyo a acciones de IVC en municipios que se requiera.</t>
  </si>
  <si>
    <t>Subdirección de salud Pública</t>
  </si>
  <si>
    <t>ROCIO DEL PILAR JUELPAZ TATICUAN</t>
  </si>
  <si>
    <t>rociojuelpaz@idsn.gov.co</t>
  </si>
  <si>
    <t>Contratación de un ingeniero sanitario sanitario y/o Ambiental para apoyar acciones de gestión en salud publica de la dimensión de Salud Ambiental en el programa de calidad de agua componente cambio climático.</t>
  </si>
  <si>
    <t>Contratación de un profesional en geografia para apoyar el programa de Vigilancia de calidad de agua para consumo humano, Establecimientos Especiales y Cambio Climático, en la elaboracion del SIG de los sistemas de distribucion de agua para consumo humano, sus mapas de riesgo y los resultados de la vigilancia.</t>
  </si>
  <si>
    <t>Contratación de un Químico o  ingeniero químico, sanitario sanitario y/o Ambiental para apoyar acciones de gestión en salud publica de la dimensión de Salud Ambiental en el programa de Riesgo  Químico.</t>
  </si>
  <si>
    <t>Contratación de un ingeniero sanitario sanitario y/o Ambiental para apoyar acciones de gestión en salud publica de la dimensión de Salud Ambiental en el programa de Radiaciones Ionizantes.</t>
  </si>
  <si>
    <t>CCE-17</t>
  </si>
  <si>
    <t>Contratación de un fisico para apoyar el programa de radiacciones ionizantes de la dimensión de Salud Ambiental.</t>
  </si>
  <si>
    <t>Contratación de ingeniero ambiental, con el fin de apoyar el programa de sanidad porturia en los municipios del departamento de Nariño que se requieran.</t>
  </si>
  <si>
    <t>Contratación de un veterinario o medico veterinario zootecnista para apoyar acciones de gestión en salud publica de la dimensión de Salud Ambiental en el programa de Zoonosis y sanidad portuaria y apoyo a acciones de IVC en municipios que se requiera. Acciones PIC</t>
  </si>
  <si>
    <t>ontratación de un médico, para apoyar acciones de vigilancia de ESPII en puntos de entrada  y el desarrollo de actividades de inspección y vigilancia, asistencia técnica y articulación intersectorial en el marco normativo vigente que corresponde al programa de Sanidad Portuaria, encaminado a establecer estrategias que aporten a la implementación del reglamento sanitario internacional. En el municipio de Tumaco.</t>
  </si>
  <si>
    <t xml:space="preserve">Contratación de un médico, para apoyar acciones de vigilancia de ESPII en puntos de entrada  y el desarrollo de actividades de inspección y vigilancia, asistencia técnica y articulación intersectorial en el marco normativo vigente que corresponde al programa de Sanidad Portuaria, encaminado a establecer estrategias que aporten a la implementación del reglamento sanitario internacional. En el municipio de Ipiales
</t>
  </si>
  <si>
    <t xml:space="preserve">81111500;
82121507
</t>
  </si>
  <si>
    <t>Actualizar y adquirir el 100% de los insumos necesarios del Sistema de información de salud Ambiental - SISA</t>
  </si>
  <si>
    <t>80141607</t>
  </si>
  <si>
    <t>Suministro de refrigerios y auditorios y ayudas audiovisuales</t>
  </si>
  <si>
    <t>CCE-06</t>
  </si>
  <si>
    <t>Servicios de transporte de personal : Permanente, expreso, Servicios de buses contratados para los 64 municipios del departamento de Nariño.</t>
  </si>
  <si>
    <t xml:space="preserve">12161500
</t>
  </si>
  <si>
    <t>10000 sobres de Reactivo en polvo en paquetes sellados para la determinación de cloro libre mediante el método de DPD. Para muestra de 5 mL, con rango de 5 años de fecha de vencimiento unidades, adquisición de insumos con recursos del SGP-SP para el componente de aguas de uso humano y recreativo (reactivos, equipos de medición de cloro y pH, Kit
para piscinas)</t>
  </si>
  <si>
    <t>24111503;
41104105</t>
  </si>
  <si>
    <t xml:space="preserve">1 caja de Bolsas whirl - pak estériles para toma de muestras de alimentos transparente , sello hermetico ( whirl-pack) x 500 ,l o 1627 ml  caja x 500 unidades                                                                                 </t>
  </si>
  <si>
    <t>41112212;
52151648</t>
  </si>
  <si>
    <t>30 Termómetro digital de punzón impermeable   ,  -50°C a +200°C  -58°F a +392 °F       Resolución 0.1°        Precisión +- 1°C/2°F (0+100°C/+32+218°F)    Sonda pinchadora inoxidable 125mm. ø3,5mm    Resistente al agua       Tapa tracera abierta para remplazo de batería. con certificado de calibracion emitido por entidad acreditada</t>
  </si>
  <si>
    <t>Se debe financiar con recursos de funcionamiento por mandato legal.</t>
  </si>
  <si>
    <t>100 Hisopos para pruebas con equipo Luminometro Dispositivo muestreador de superficies similar a catálogo de Merk MVP ICON, Bolsa por 50 muestreadores con fecha de vencimiento superior a dos años.</t>
  </si>
  <si>
    <t>Puntas para micropipetas</t>
  </si>
  <si>
    <t>CCE-08</t>
  </si>
  <si>
    <t xml:space="preserve">81141504;
81101706
</t>
  </si>
  <si>
    <t xml:space="preserve">Calibrar y garantizar el 100% de los equipos de salud ambiental que se requieran.
</t>
  </si>
  <si>
    <t>40 cajas de almacenamiento refrigerado con ruedas de 60 a 90 litros</t>
  </si>
  <si>
    <t>Se debe financiar con recursos de balance o funcionamiento por mandato legal.</t>
  </si>
  <si>
    <t>MATERIAL kits ´para la implementacion de la estrategia de entornos saludables en apoyo a las acciones realizadas por los Auxiliares en salud de los 63 municipios del departamento de nariño incluye: (marcadores, colores, lapiz, sacapuntas, agenda maletin, papel bond, esponja doble lado)</t>
  </si>
  <si>
    <t xml:space="preserve">Se debe financiar con Recursos plan de comunicaciones o de balance </t>
  </si>
  <si>
    <t>24131500</t>
  </si>
  <si>
    <t>4 refrigeradores horizontales PQS para conservación de vacuna antirrábica animal. Acciones PIC</t>
  </si>
  <si>
    <t>Recursos Propios o a cargo del PIC</t>
  </si>
  <si>
    <t>Contratación de un (1) Profesional en Adminstración en Salud, con seis (6) meses de experiencia en el ejercicio de su profesión en el sector salud.
Con certificación de curso de Excel avanzado, el cual cual está obligado a prestar al Instituto Departamental de Salud de Nariño, sus servicios como profesional en en Administración en Salud para apoyar en la ejecución del proyecto “Fortalecimiento al desarrollo de capacidades y seguimiento para la implementación de la Política Nacional de Salud Mental y la Política Integral para la Prevención y Atención del Consumo de Sustancias Psicoactivas en el departamento de Nariño”, vigencia 2024.</t>
  </si>
  <si>
    <t>Contratación de un (1) Profesional en Psicología, con dos (2) años de experiencia en el área clínica en ESE o IPS, y un año de experiencia en entidades territoriales en salud mental.
Con certificación de curso de ofimática, el cual está obligado a prestar al Instituto Departamental de Salud de Nariño, sus servicios como profesional en psicología para apoyar en la ejecución del proyecto “Fortalecimiento al desarrollo de capacidades y seguimiento para la implementación de la Política Nacional de Salud Mental y la Política Integral para la Prevención y Atención del Consumo de Sustancias Psicoactivas en el departamento de Nariño”, vigencia 2024.</t>
  </si>
  <si>
    <t>Contratación de un (1) Profesional en Psicología, con dos (2) años de experiencia en el área clínica en ESE o IPS, y un año de experiencia en entidades territoriales en salud mental.
Con certificación de curso de ofimática  y estrategia ICDP  “También soy Persona” y con experiencia de haber implementado la estrategia en una oportunidad,  el cual está obligados a prestar al Instituto Departamental de Salud de Nariño, sus servicios como profesional en psicología para apoyar en la ejecución del proyecto “Fortalecimiento al desarrollo de capacidades y seguimiento para la implementación de la Política Nacional de Salud Mental y la Política Integral para la Prevención y Atención del Consumo de Sustancias Psicoactivas en el departamento de Nariño”, vigencia 2024.</t>
  </si>
  <si>
    <t>Contratación de un (1) Profesional en Psicología e Ingeniería de Sistemas, con seis (6) meses de experiencia en entidades territoriales en salud mental en el ejercicio de la profesión como Psicólogo. 
Con certificación de curso de ofimática, el cual está obligado a prestar al Instituto Departamental de Salud de Nariño, sus servicios como profesional en psicología para apoyar en la ejecución del proyecto “Fortalecimiento al desarrollo de capacidades y seguimiento para la implementación de la Política Nacional de Salud Mental y la Política Integral para la Prevención y Atención del Consumo de Sustancias Psicoactivas en el departamento de Nariño”, vigencia 2024.</t>
  </si>
  <si>
    <t>Contratación de un (1) Profesional en Psicología con especialización o maestría en Psicología Clínica, con seis (6) meses de experiencia en el ejercicio de su profesión en el área clínica. 
Con certificación de curso mhGAP formador de formadores y curso de ofimática, el cual está obligado a prestar al Instituto Departamental de Salud de Nariño, sus servicios como profesional en psicología para apoyar en la ejecución del proyecto “Fortalecimiento al desarrollo de capacidades y seguimiento para la implementación de la Política Nacional de Salud Mental y la Política Integral para la Prevención y Atención del Consumo de Sustancias Psicoactivas en el departamento de Nariño”, vigencia 2024.</t>
  </si>
  <si>
    <t>Contratación de un (1) Profesional en Psicología con especialización o maestría en Psicología Clínica, con seis (6) meses de experiencia en el ejercicio de su profesión en el área clínica. 
Con certificación de curso mhGAP formador de formadores  y curso de ofimática, el cual está obligado a prestar al Instituto Departamental de Salud de Nariño, sus servicios como profesional en psicología para apoyar en la ejecución del proyecto “Fortalecimiento al desarrollo de capacidades y seguimiento para la implementación de la Política Nacional de Salud Mental y la Política Integral para la Prevención y Atención del Consumo de Sustancias Psicoactivas en el departamento de Nariño”, vigencia 2024.</t>
  </si>
  <si>
    <t>Contratación de un (1) Profesional en Psicología con certificación en la estrategia Habilidades Para la Vida y con experiencia de haber implementado la estrategia en una oportunidad. 
Con certificación de curso de ofimática, el cual está obligado a prestar al Instituto Departamental de Salud de Nariño, sus servicios como profesional en psicología para apoyar en la ejecución del proyecto “Fortalecimiento al desarrollo de capacidades y seguimiento para la implementación de la Política Nacional de Salud Mental y la Política Integral para la Prevención y Atención del Consumo de Sustancias Psicoactivas en el departamento de Nariño”, vigencia 2024.</t>
  </si>
  <si>
    <t>Contratación de un (1) Profesional en Sociología o Trabajo Social o Psicólogo con conocimiento y/o experiencia en la estrategia o metodología Investigación acción participación - IAP. 
Con certificación de curso de ofimática y con conocimientos en Información Acción Participación - IAP el cual está obligado a prestar al Instituto Departamental de Salud de Nariño, sus servicios como profesional en psicología para apoyar en la ejecución del proyecto “Fortalecimiento al desarrollo de capacidades y seguimiento para la implementación de la Política Nacional de Salud Mental y la Política Integral para la Prevención y Atención del Consumo de Sustancias Psicoactivas en el departamento de Nariño”, vigencia 2024.</t>
  </si>
  <si>
    <t>Contratación de un (1) Médico General, con un (1) año de experiencia en el ejercicio de su profesión en el area clínica y diez (10) meses en entidad territoriral en salud mental.
Con certificación de curso de ofimática, el cual está obligado a prestar al Instituto Departamental de Salud de Nariño, sus servicios como profesional en medicina para apoyar en la ejecución del proyecto “Fortalecimiento al desarrollo de capacidades y seguimiento para la implementación de la Política Nacional de Salud Mental y la Política Integral para la Prevención y Atención del Consumo de Sustancias Psicoactivas en el departamento de Nariño”, vigencia 2024.</t>
  </si>
  <si>
    <t>Contratación de un (1) Profesional en medicina con especialización en Psiquiatra, con un (1) año de experiencia en el ejercicio de su profesión.
Con certificación de curso mhGAP formador de formadores, el cual está obligado a prestar al Instituto Departamental de Salud de Nariño, sus servicios como medico especialista en psiquiatria para apoyar en la ejecución del proyecto “Fortalecimiento al desarrollo de capacidades y seguimiento para la implementación de la Política Nacional de Salud Mental y la Política Integral para la Prevención y Atención del Consumo de Sustancias Psicoactivas en el departamento de Nariño”, vigencia 2024.</t>
  </si>
  <si>
    <t>Contratación de un (1) Profesional en medicina con especialización en Psiquiatra y maestria en Salud Pública con un (1) año de experiencia en el ejercicio de su profesión.
Con certificación de curso mhGAP formador de formadores, el cual está obligado a prestar al Instituto Departamental de Salud de Nariño, sus servicios como medico especialista en psiquiatria para apoyar en la ejecución del proyecto “Fortalecimiento al desarrollo de capacidades y seguimiento para la implementación de la Política Nacional de Salud Mental y la Política Integral para la Prevención y Atención del Consumo de Sustancias Psicoactivas en el departamento de Nariño”, vigencia 2024.</t>
  </si>
  <si>
    <t>Contratación de un (1) Profesional en medicina con  especialización en Toxicología, con seis (6) meses de experiencia en el ejercicio de su profesión.
El cual está obligado a prestar al Instituto Departamental de Salud de Nariño, sus servicios como profesional en medicina general, especialista en toxicologia para apoyar en la ejecución del proyecto “Fortalecimiento al desarrollo de capacidades y seguimiento para la implementación de la Política Nacional de Salud Mental y la Política Integral para la Prevención y Atención del Consumo de Sustancias Psicoactivas en el departamento de Nariño”, vigencia 2024.</t>
  </si>
  <si>
    <t>Un (1) Profesional en Ingenieria de Sistemas con experiencia minima de un (1) año en manejo de bases de Datos, administracion de infraestructura de herramientas tecnologicas, levantamiento de informacion, manejo de portal web.</t>
  </si>
  <si>
    <t xml:space="preserve">Un (1) Profesional en Ingenieria de Sistemas con experiencia minima de un (1) año como desarrollador Java o Node.js (Typescript), con conocimiento en configuración de servidores Linux, conocimiento de interfaz de programación de aplicaciones - API, experiencia con HTML, CSS, JavaScript, conocimiento en framework JavaScript: Node.js, Angular. PHP/Laravel, manejo de bases de datos SQL, PostgreSQL, MySQL, conocimiento en sistemas de control de versiones Git – Github, conocimiento en bibliotecas de gráficos en la web AmCharts y Google Charts y conocimiento en interfaces de comunicación: protocolo HTTPS.
</t>
  </si>
  <si>
    <t>Trasporte permanente</t>
  </si>
  <si>
    <t>Servicios y Refrigerios</t>
  </si>
  <si>
    <t>Contratar los servicios profesionales de Nutricionista Dietista por un periodo de 11 meses para realizar acompañamientos técnicos a los municipios en la formulación e implementación del Plan SAN con enfoque de Derecho Humano a la Alimentación en la dimensión de Seguridad Alimentaria y Nutricional</t>
  </si>
  <si>
    <t>CEE-16</t>
  </si>
  <si>
    <t>Contratar los servicios profesionales de Nutricionista Dietista por un periodo de 11 meses para capacitar profesionales de la salud en el manejo integrado de la Desnutrición Aguda Moderada y Severa según normatividad vigente en articulación con los diferentes actores del SGSSS en la dimensión de Seguridad Alimentaria y Nutricional</t>
  </si>
  <si>
    <t>Contratar los servicios profesionales de Nutricionista Dietista por un periodo de 11 meses para realizar seguimiento a las Direcciones Locales de Salud, EAPB e IPS en la adeherencia del lineamiento para manejo integrado de la Desnutrición Aguda en los niños de 0 a 59 meses de edad</t>
  </si>
  <si>
    <t>Contratar los servicios profesionales de Nutricionista Dietista por un periodo de 11 meses para Articular con Fundación Éxito la Continuidad del Proyecto Denominado "Nutriendo Guaguas de Mi Nariño" en los municipios Pririzados del Departamento por sus indicadores de Bajo Peso al Nacer en la dependencia de Seguridad Alimentaria y Nutricional</t>
  </si>
  <si>
    <t>Contratar los servicios profesionales de Nutricionista Dietista por un periodo de 10,5 meses para Vigilar el componente nutricional del PAE en municipios pririzados del Departamento de Nariño en articulación con la SED y Salud Ambiental del IDSN en la dependencia de Seguridad Alimentaria y Nutricional</t>
  </si>
  <si>
    <t>Contratar los servicios profesionales de Fonoaudiólogo por un periodo de 11 meses para realizar asistencia tpecnica y acompañamiento a funcionarios de las IPS del Departamento en los Lineamientos publicados por Minsalud como parte del fortalecimiento de la calidad y humanizacion de los servicios de salud (IAMII y Atenciones Nutricionales de la Res. 3280 de 2018) en la demención de Seguridad Alimentaria y Nutricional</t>
  </si>
  <si>
    <t>Contratar los servicios profesionales de Tecnólogo en Promoción de la Salud por un periodo de 11,5 meses para Articular con Fundación Éxito la Continuidad del Proyecto Denominado "Nutriendo Guaguas de Mi Nariño" en los municipios Pririzados del Departamento por sus indicadores de Bajo Peso al Nacer en la dependencia de Seguridad Alimentaria y Nutricional</t>
  </si>
  <si>
    <t>Contratar los servicios profesionales de Psícólogo por un periodo de 11 meses para Articular con Fundación Éxito la Continuidad del Proyecto Denominado "Nutriendo Guaguas de Mi Nariño" en los municipios Pririzados del Departamento por sus indicadores de Bajo Peso al Nacer en la dependencia de Seguridad Alimentaria y Nutricional</t>
  </si>
  <si>
    <t>Contratar los servicios profesionales de ingeniero  por un periodo de 10 meses para realizar seguimiento al SISVAN WEB</t>
  </si>
  <si>
    <t>CEE-17</t>
  </si>
  <si>
    <t>Contratar servicios de catering para eventos</t>
  </si>
  <si>
    <t>CEE-02</t>
  </si>
  <si>
    <t>Contratación de un tecnologo de promoción de la salud “ Fortalecimiento del Proyecto Nariño decide: Plan Integral de derechos sexuales y reproductivos” con el objeto de realizar acciones relacionadas en el componente de salud sexual y reproductiva de adolescentes. -04</t>
  </si>
  <si>
    <t>Contratación de un Profesional de MEDICINA – ESPECIALISTA AREA DE LA SALUD – MAGISTER EN EPIDEMIOLOGIA  para apoyar el proyecto “ Nariño decide: Plan Integral de derechos sexuales y reproductivos ” en el PAREMM -04</t>
  </si>
  <si>
    <t>Contratación de un Profesional de Medicina experto en VIH para apoyar el proyecto “ Nariño decide: Plan Integral de derechos sexuales y reproductivos ” con el objeto de apoyar el plan de respuesta a las ITS-VIH Coinfección TB/VIH -04</t>
  </si>
  <si>
    <t>Contratación de un Profesional de Medico gineco-obstetra para apoyar el proyecto “ Nariño decide: Plan Integral de derechos sexuales y reproductivos ” en el componente del PAREMM - 04</t>
  </si>
  <si>
    <t>Contratación de un Profesional en Enfermeria para apoyar el proyecto “ Nariño decide: Plan Integral de derechos sexuales y reproductivos” con el objeto de apoyar el plan de respuesta a las ITS-VIH Coinfección TB/VIH -04</t>
  </si>
  <si>
    <t>Contratación de un Profesional en Enfermeria para apoyar el proyecto “ Nariño decide: Plan Integral de derechos sexuales y reproductivos ” en el componente de salud sexual y reproductiva de adolescentes. -04</t>
  </si>
  <si>
    <t>Contratación de un Profesional en Enfermeria para apoyar el proyecto “ Fortalecimiento del Proyecto Al Derecho con mis Derechos Sexuales y Reproductivos en el Departamento de Nariño ” en el componente de violencias de genero con enfasis en violencia sexual. -04</t>
  </si>
  <si>
    <t>Contratación de un Profesional en Enfermeria para apoyar el proyecto “ Nariño decide: Plan Integral de derechos sexuales y reproductivos ” como apoyo al PAREMM -04</t>
  </si>
  <si>
    <t>Contratación de un Profesional de enfermeria “ Fortalecimiento del Proyecto Nariño decide: Plan Integral de derechos sexuales y reproductivos ” con el objeto de realizar apoyo al PAREMM -04</t>
  </si>
  <si>
    <t>Contratación de un Profesional de enfermeria “ Fortalecimiento del Proyecto Al Derecho con mis Derechos Sexuales y Reproductivos en el Departamento de Nariño ” con el objeto de apoyar el PAREMM DSR-04</t>
  </si>
  <si>
    <t>Contratación de un Profesional de enfermeria “ Fortalecimiento del Proyecto Nariño decide: Plan Integral de derechos sexuales y reproductivos ” con el objeto de apoyar el plan de respuesta a las ITS-VIH Coinfección TB/VIH-04</t>
  </si>
  <si>
    <t>Contratación de ESE/IPS Departamental para implementación de la estrategia Hospital Padrino  en el marco de plan de aceleración para la reducción de mortalidad materbna D. Sexualidad DSR-04</t>
  </si>
  <si>
    <t>Contratación de Hospital de Alta complejidad en asesoria y acompañamiento enel desarrollo de la  estrategia Hospital Padrino  en el marco de plan de aceleración para la reducción de mortalidad materna D. Sexualidad DSR-05</t>
  </si>
  <si>
    <t>Contratación de un Profesional EXPERTO para apoyar el proyecto “ Nariño decide: Plan Integral de derechos sexuales y reproductivos ” en el componente de salud sexual y reproductiva de adolescentes. -04</t>
  </si>
  <si>
    <t>Contratar el servicios de transporte terrestre permanente  para realizar visitas de inspección y vigilancia, asistencia técnica en el marco de  Fortalecimiento del Proyecto Nariño decide: Plan Integral de derechos sexuales y reproductivos en el Departamento de Nariño -04</t>
  </si>
  <si>
    <t>Contratar las acciones de Logística Necesaria para el desarrollo de las actividades contempladas en el PAS 2024 de la Dimensión Sexualidad DSR -04</t>
  </si>
  <si>
    <t>Contratación de un Profesional de sociologia “ Implementación del modelo de atención en servicios de salud a población diversa de  Nariño ” con el objeto de realizar acciones relacionadas con salud y genero. -0603</t>
  </si>
  <si>
    <t>Contratación de un Profesional EXPERTO para apoyar el proyecto de implementación del modelo de atención en servicios de salud a población OSIGD. -0603</t>
  </si>
  <si>
    <t>Contratar las acciones de Logística Necesaria para el desarrollo de las actividades contempladas en el PAS 2024 Componente de salu y genero 0603</t>
  </si>
  <si>
    <t>Enfermera programa de tuberculosis para apoyo sistemas de informacion</t>
  </si>
  <si>
    <t>Enfermera programa de tuberculosis para grupos de riesgo para TB</t>
  </si>
  <si>
    <t>Enfermera programa de tuberculosis para nodo Norte</t>
  </si>
  <si>
    <t>Enfermera programa de tuberculosis para nodo Sur</t>
  </si>
  <si>
    <t>Enfermera programa de tuberculosis para nodo Cordillera</t>
  </si>
  <si>
    <t>Enfermera programa de tuberculosis para nodo Tuquerres</t>
  </si>
  <si>
    <t>Enfermera programa de tuberculosis para nodo Occidente</t>
  </si>
  <si>
    <t>Medico apoyo programa de tuberculosis</t>
  </si>
  <si>
    <t>Medico apoyo unidades de analisis tuberculosis</t>
  </si>
  <si>
    <t>Bacteriologo apoyo laboratorio de micobacterias</t>
  </si>
  <si>
    <t>Bacteriologo apoyo evaluacion de desempeño laboratorio de micobacterias</t>
  </si>
  <si>
    <t>Regente en farmacia programa Tuberculosis</t>
  </si>
  <si>
    <t>Contratación con ESE's municipales e IPSs Indigenas -comunidad AWA para el abordaje de la población a riesgo de enfermedades transmisibles  (Tuberculosis, Hansen, IRA e IAAS) en municipios priorizados a través de tecnologías contempladas en el Plan de intervenciones colectivas</t>
  </si>
  <si>
    <t>Contratación con ESE's municipales e IPSs para el abordaje de la población a riesgo de enfermedades transmisibles a través de investigación operativa (Tuberculosis, Hansen, IRA e IAAS) en municipios priorizados a través de tecnologías contempladas en el Plan de intervenciones colectivas</t>
  </si>
  <si>
    <t>Servicio de transporte terrestre</t>
  </si>
  <si>
    <t>Servicio de comidas y bebidas</t>
  </si>
  <si>
    <t>Servicio de contratacion de impresos</t>
  </si>
  <si>
    <t>Enfermera apoyo programa de Hansen</t>
  </si>
  <si>
    <t>Servicio de transporte aereo</t>
  </si>
  <si>
    <t>Medico apoyo programa IRA</t>
  </si>
  <si>
    <t>Medico apoyo programa IAAS - PROA - HIGIENE DE MANOS</t>
  </si>
  <si>
    <t>Enfermera apoyo programa IRA</t>
  </si>
  <si>
    <t>Enfermera apoyo programa IAAS - PROA - HIGIENE DE MANOS</t>
  </si>
  <si>
    <t>Auxiliar de enfermeria apoyo programa IRA</t>
  </si>
  <si>
    <t>Auxiliar de enfermeria apoyo programa IAAS - PROA - HIGIENE DE MANOS</t>
  </si>
  <si>
    <t>Fisioterapeuta apoyo programa IRA - IAAS - PROA - HIGIENE DE MANOS</t>
  </si>
  <si>
    <t>Profesional de la salud apoyo programas IRA - IAAS - PROA - HIGIENE DE MANOS</t>
  </si>
  <si>
    <t>contratación de  una  (1) profesionales en enfermería las cuales se obligan a prestar sus servicios profesionales como enfermera al Instituto Departamental de Salud de Nariño en programa  ampliado de inmunizaciones a la ejecucion de los lineamientos nacionales del programa amliado de inmunizaciones PAI  para municipios designados por el supervior</t>
  </si>
  <si>
    <t>contratación de  una  (1) profesionales en enfermería las cuales se obligan a prestar sus servicios profesionales como enfermera al Instituto Departamental de Salud de Nariño en programa  ampliado de inmunizaciones a la ejecucion de los lineamientos nacionales del programa amliado de inmunizaciones PAI  para municipios designados por el supervior .</t>
  </si>
  <si>
    <t>contratación de  una  (1) profesionales en enfermería las cuales se obligan a prestar sus servicios profesionales como enfermera al Instituto Departamental de Salud de Nariño en programa  ampliado de inmunizaciones a la ejecucion de los lineamientos nacionales del programa amliado de inmunizaciones PAI  para 11 municipios designados por el supervior .</t>
  </si>
  <si>
    <t>contratación de  una  (1) profesionales en enfermería las cuales se obligan a prestar sus servicios profesionales como enfermera al Instituto Departamental de Salud de Nariño en programa  ampliado de inmunizaciones a la ejecucion de los lineamientos nacionales del programa amliado de inmunizaciones PAI  para  municipios designados por el supervior .</t>
  </si>
  <si>
    <t>contratación de una (1) profesionales en enfermería las cuales se obligan a prestar sus servicios profesionales como enfermera al Instituto Departamental de Salud de Nariño en programa ampliado de inmunizaciones como  apoyo en la gestion.</t>
  </si>
  <si>
    <t>Contratación de una (1) auxiliares de enfermería las cuales se obligan a prestar sus servicios al Instituto Departamental de Salud de Nariño, para el desarrollo de actividades en los diferentes componentes del Programa Ampliado de Inmunizaciones-PAI realizar apoyo en recepción de pedidos PAI WEB, toma de temperatura a red de frio  -0503</t>
  </si>
  <si>
    <t xml:space="preserve">Contratación de un (1) técnico en sistemas el cual se obligan a prestar sus servicios al Instituto Departamental de Salud de Nariño, Realizando un acompañamiento técnico a las diferentes IPS y reportes al Ministerio-0503  </t>
  </si>
  <si>
    <t>Contratación de un (1) ingeniero de sistemas el cual está obligado a prestar sus servicios profesionales al Instituto Departamental de Salud de Nariño, apoyo en los sistemas de información de COVID más esquema regular , reportes y procesos de conciliación  de pagos de vacunación  de COVID 19  en el departamento de Nariño-0503</t>
  </si>
  <si>
    <t>Contratación de un (1) ingeniero de sistemas el cual está obligado a prestar sus servicios profesionales al Instituto Departamental de Salud de Nariño, apoyo en los sistemas de información de COVID más esquema regular , reportes y procesos de conciliación  de pagos de vacunación  de COVID 19  en el departamento de Nariño. 0503</t>
  </si>
  <si>
    <t xml:space="preserve">Contratación de un (1) Tecnólogo de sistemas  el cual está  obligado a prestar sus servicios  al Instituto Departamental de Salud de Nariño, apoyar al sistema de información  del programa ampliado de inmunización - 0503 </t>
  </si>
  <si>
    <t>Contratar la prestación de servicio de suministro de refrigeros, auditorio y ayudas audiovisules, para los diferentes eventos a realizarse por la Subirección de Salud Publica - 0503</t>
  </si>
  <si>
    <t>Contratar el servicios de transporte permanente para los funcionarios y contratistas de la Dimension - 0503</t>
  </si>
  <si>
    <t>2 computadorres de escritorio   especificaciones : Memoria RAM 16 GB
Capacidad almacenamiento 1 TB SSD
Tarjeta grafica
Sistema operativo Windows 11
Procesador Intel Core i7-12700F, 12C (8P + 4E) / 20T, P-core 2.1 / 4.8GHz, E-core 1.6 / 3.6GHz, 25MB - impresora fotocopiadora  una ,camara WEB 3 ,Diadema con microfono 4</t>
  </si>
  <si>
    <t>Contratacion de cuatro (4) profesionales en Enfermería, el cual estará obligado a prestar sus servicios profesionales al Instituto Departamental de Salud de Nariño, para la ejecución del proyecto denominado "Aplicación de la normatividad vigente que garantice  el derecho a la salud de la población reconociendo el curso de vida y grupos de especial protección a través de acciones afirmativas en el departamento de Nariño - 2024", para la implementación del enfoque diferencial en niños y niñas. -0601</t>
  </si>
  <si>
    <t>Contratación de un (1) Tecnólogo en Promoción de la Salud, el cual estará obligado a prestar sus servicios profesionales al Instituto Departamental de Salud de Nariño, para la ejecución del proyecto denominado "Aplicación de la normatividad vigente que garantice  el derecho a la salud de la población reconociendo el curso de vida y grupos de especial protección a través de acciones afirmativas en el departamento de Nariño - 2024", para la implementación del enfoque diferencial en niños y niñas. -0601</t>
  </si>
  <si>
    <t>Contratación de un (1) Médico con Especialidad en Pediatría, el cual estará obligado a prestar sus servicios profesionales al Instituto Departamental de Salud de Nariño, para la ejecución del proyecto denominado "Aplicación de la normatividad vigente que garantice  el derecho a la salud de la población reconociendo el curso de vida y grupos de especial protección a través de acciones afirmativas en el departamento de Nariño - 2024", para la implementación del enfoque diferencial en niños y niñas. - 0601</t>
  </si>
  <si>
    <t>Refrigerios, Comidas, Auditorios</t>
  </si>
  <si>
    <t>Contratación de un (1) Profesional en Enfermería, el cual estará obligado a prestar sus servicios profesionales al Instituto Departamental de Salud de Nariño, para la ejecución del proyecto denominado "Aplicación de la normatividad vigente que garantice  el derecho a la salud de la población reconociendo el curso de vida y grupos de especial protección a través de acciones afirmativas en el departamento de Nariño - 2024" para la implementación del enfoque diferencial en adulto mayor - 0602.</t>
  </si>
  <si>
    <t>Contratación de un (1) Tecnólogo en Promoción de la Salud, el cual estará obligado a prestar sus servicios profesionales al Instituto Departamental de Salud de Nariño, para la ejecución del proyecto denominado "Aplicación de la normatividad vigente que garantice  el derecho a la salud de la población reconociendo el curso de vida y grupos de especial protección a través de acciones afirmativas en el departamento de Nariño - 2024" para la implementación del enfoque diferencial en adulto mayor - 0602.</t>
  </si>
  <si>
    <t>Contratación de un (1) psicólogo el cual está  obligado a prestar sus servicios profesionales al Instituto Departamental de Salud de Nariño, para la ejecución del proyecto denominado "Aplicación de la normatividad vigente que garantice  el derecho a la salud de la población reconociendo el curso de vida y grupos de especial protección a través de acciones afirmativas en el departamento de Nariño - 2024" para la implementación del enfoque diferencial étnico - 0604.</t>
  </si>
  <si>
    <t>Contratación de un (1) sociólogo el cual está  obligado a prestar sus servicios profesionales al Instituto Departamental de Salud de Nariño, para la ejecución del proyecto denominado "Aplicación de la normatividad vigente que garantice  el derecho a la salud de la población reconociendo el curso de vida y grupos de especial protección a través de acciones afirmativas en el departamento de Nariño - 2024" para la implementación del enfoque diferencial étnico - 0604.</t>
  </si>
  <si>
    <t>Contratación de un (1) Profesional de la Salud, el cual está obligado a prestar sus servicios profesionales al Instituto Departamental de Salud de Nariño, para la ejecución del proyecto denominado "Aplicación de la normatividad vigente que garantice  el derecho a la salud de la población reconociendo el curso de vida y grupos de especial protección a través de acciones afirmativas en el departamento de Nariño - 2024" para la implementación del enfoque diferencial étnico - 0604.</t>
  </si>
  <si>
    <t>Contratación de un (1) Profesional en Fisioterapia, el cual estará obligado a prestar sus servicios profesionales al Instituto Departamental de Salud de Nariño, para la ejecución del proyecto denominado "Aplicación de la normatividad vigente que garantice  el derecho a la salud de la población reconociendo el curso de vida y grupos de especial protección a través de acciones afirmativas en el departamento de Nariño - 2024", para la implementación del enfoque diferencial en discapacidad. - 0605.</t>
  </si>
  <si>
    <t>Contratación de un (1) Profesional en Terapeuta Ocupacional, el cual estará obligado a prestar sus servicios profesionales al Instituto Departamental de Salud de Nariño, para la ejecución del proyecto denominado "Aplicación de la normatividad vigente que garantice  el derecho a la salud de la población reconociendo el curso de vida y grupos de especial protección a través de acciones afirmativas en el departamento de Nariño - 2024", para la implementación del enfoque diferencial en discapacidad. - 0605.</t>
  </si>
  <si>
    <t>Contratación de un (1) Profesional de la Salud, el cual estará obligado a prestar sus servicios profesionales al Instituto Departamental de Salud de Nariño, para la ejecución del proyecto denominado "Aplicación de la normatividad vigente que garantice  el derecho a la salud de la población reconociendo el curso de vida y grupos de especial protección a través de acciones afirmativas en el departamento de Nariño - 2024", para la implementación del enfoque diferencial en discapacidad. - 0605.</t>
  </si>
  <si>
    <t>Contratación IPA Autorizadas con T.N</t>
  </si>
  <si>
    <t>Contratacion de un (1) profesional en Psicologia, el cual está  obligado a prestar sus servicios profesionales al Instituto Departamental de Salud de Nariño, para la ejecución del proyecto denominado "Aplicación de la normatividad vigente que garantice  el derecho a la salud de la población reconociendo el curso de vida y grupos de especial protección a través de acciones afirmativas en el departamento de Nariño - 2024", para la implementación del enfoque diferencial en víctimas del conflicto armado. -0606</t>
  </si>
  <si>
    <t>Contratacion de un (1) profesional en Sociología, el cual está  obligado a prestar sus servicios profesionales al Instituto Departamental de Salud de Nariño, para la ejecución del proyecto denominado "Aplicación de la normatividad vigente que garantice  el derecho a la salud de la población reconociendo el curso de vida y grupos de especial protección a través de acciones afirmativas en el departamento de Nariño - 2024", para la implementación del enfoque diferencial en víctimas del conflicto armado.-0606</t>
  </si>
  <si>
    <t>11.5</t>
  </si>
  <si>
    <t>Contratacion de un (1) profesional en Psicología, el cual está  obligado a prestar sus servicios profesionales al Instituto Departamental de Salud de Nariño, para la ejecución del proyecto denominado "Aplicación de la normatividad vigente que garantice  el derecho a la salud de la población reconociendo el curso de vida y grupos de especial protección a través de acciones afirmativas en el departamento de Nariño - 2024", para la implementacion del Progrma de Atencion Psicosocial a Victimas del Conflicto PAPSIVI del Ministerio de Salud y Proteccion Social y seguimiento segun disposición nacional.-0606</t>
  </si>
  <si>
    <t>Contratacion de un (1) profesional en Derecho, el cual está  obligado a prestar sus servicios profesionales al Instituto Departamental de Salud de Nariño, para la ejecución del proyecto denominado "Aplicación de la normatividad vigente que garantice  el derecho a la salud de la población reconociendo el curso de vida y grupos de especial protección a través de acciones afirmativas en el departamento de Nariño - 2024", para la implementacion del Progrma de Atencion Psicosocial a Victimas del Conflicto PAPSIVI del Ministerio de Salud y Proteccion Social y seguimiento segun disposición nacional.-0606</t>
  </si>
  <si>
    <t>Contratacion de un (1) profesional en Contaduría, el cual está  obligado a prestar sus servicios profesionales al Instituto Departamental de Salud de Nariño, para la ejecución del proyecto denominado "Aplicación de la normatividad vigente que garantice  el derecho a la salud de la población reconociendo el curso de vida y grupos de especial protección a través de acciones afirmativas en el departamento de Nariño - 2024", para la implementacion del Progrma de Atencion Psicosocial a Victimas del Conflicto PAPSIVI del Ministerio de Salud y Proteccion Social y seguimiento segun disposición nacional.-0606</t>
  </si>
  <si>
    <t>Contratacion de un (1) Profesional en de Salud, el cual, estará obligado a prestar sus servicios profesionales al Instituto Departamental de Salud de Nariño, para la ejecución del proyecto denominado "Aplicación de la normatividad vigente que garantice  el derecho a la salud de la población reconociendo el curso de vida y grupos de especial protección a través de acciones afirmativas en el departamento de Nariño - 2024" para la implementación del enfoque diferencial en habitante de calle. - 0607</t>
  </si>
  <si>
    <t>Contratacion de un administrador de empresas</t>
  </si>
  <si>
    <t>Contratacion de un auxiliar de enferemeria/laboratorio</t>
  </si>
  <si>
    <t>Contratacion de un ingeniero biomedico/electronico</t>
  </si>
  <si>
    <t>Contratacion de un ingeniero de sistemas</t>
  </si>
  <si>
    <t>Contratacion de un bacteriologo</t>
  </si>
  <si>
    <t>Contratacion de un ingeniero industrial</t>
  </si>
  <si>
    <t xml:space="preserve">Contratacion de un quimico </t>
  </si>
  <si>
    <t>Contratacion de un quimico farmaceutico</t>
  </si>
  <si>
    <t>Contratacion de un tecnico en sistemas</t>
  </si>
  <si>
    <t>121615;411160;411218;411161</t>
  </si>
  <si>
    <t>Adquisicion de insumos, reactivos y materiales</t>
  </si>
  <si>
    <t>811017;811415;851615</t>
  </si>
  <si>
    <t>Calibracion de equipos</t>
  </si>
  <si>
    <t xml:space="preserve">Servicio de mantenimiento equipos especiales Laboratorio de Salud Pública </t>
  </si>
  <si>
    <t xml:space="preserve">Servicio de mantenimiento exclusivos Termocicladores Laboratorio de Salud Pública </t>
  </si>
  <si>
    <t xml:space="preserve">Servicio de mantenimiento exclusivos VIDAS Laboratorio de Salud Pública </t>
  </si>
  <si>
    <t>Servicio de calificación equipos Laboratorio de Salud Pública</t>
  </si>
  <si>
    <t>841116;801015</t>
  </si>
  <si>
    <t>Evaluacion de seguimiento a la acreditacion</t>
  </si>
  <si>
    <t>Servicio de participacion en ensayos de aptitud</t>
  </si>
  <si>
    <t>861017;841116</t>
  </si>
  <si>
    <t>Servicio de auditoria interna ISO/IEC 17025</t>
  </si>
  <si>
    <t>Servicios educativos</t>
  </si>
  <si>
    <t>411215;411117;411121;401019</t>
  </si>
  <si>
    <t>Adquisicion de equipos y partes para equipos Laboratorio de Salud Pública</t>
  </si>
  <si>
    <t>Cartering para eventos</t>
  </si>
  <si>
    <t>Contratación de Profesional en Enfermeria para apoyo a las actividades de  Vigilancia Epidemiologíca EISP Transmisibles, ETV- 0702</t>
  </si>
  <si>
    <t>Contratación de Profesional en Enfermeria para apoyo a las actividades de  Vigilancia Epidemiologíca EISP No transmisibles, cronicas - 0702</t>
  </si>
  <si>
    <t>Contratación de Profesional en Enfermeria para apoyo a las actividades de  Vigilancia Epidemiologíca Componente ASIS - 0702</t>
  </si>
  <si>
    <t>Contratación de Profesional en Administracion en Salud para apoyo a las actividades de  Vigilancia Epidemiologíca - Sistema alerta Temprana - Vigilancia Comunitaria- 0702</t>
  </si>
  <si>
    <t>Contratación de Medico para apoyo a las actividades de  Vigilancia Epidemiologíca - Unidades de Analisis - 0702</t>
  </si>
  <si>
    <t>Contratación de Medico para apoyo a las actividades de  Vigilancia Epidemiologíca - EEVV- 0702</t>
  </si>
  <si>
    <t>Contratación de Profesional en Enfermeria para apoyo a las actividades de  Vigilancia Epidemiologíca - EISP Zoonosis, IAAS - 0702</t>
  </si>
  <si>
    <t>Contratacion de Auxiliar de enfermeria para apoyo a las actividades de vigilancia epidemiologica ERI- 0702</t>
  </si>
  <si>
    <t>Contratación de Tecnologo en Promocion de la salud para apoyo a las actividades de  Vigilancia Epidemiologíca - SIVIGILA - 0702</t>
  </si>
  <si>
    <t>Contratación de Ingeniero de Sistemas para apoyo a las actividades de  Vigilancia Epidemiologíca - Sistemas de Informacion -0702</t>
  </si>
  <si>
    <t>Contratación  Servicios de transporte - 0702</t>
  </si>
  <si>
    <t>Contratación de Servicios de catering para eventos - 0702</t>
  </si>
  <si>
    <t>Contratar servicios personales para la comunidad para  la  ejecucion de un proyecto de investigación: “Fortalecimiento del modelo de atención territorial basado en la estrategia de atención primaria en salud por parte de los entes territoriales de salud del departamento de Nariño” y desarrollará las siguientes actividades: (Art. 2, numeral 4 de Ley 1150 de 2007) 0703</t>
  </si>
  <si>
    <t>Contratar  servicios de  profesional de enfermeria para el fortalecimiento del modelo de atención atención primaria en salud en el Deaprtamento de Nariño 0703</t>
  </si>
  <si>
    <t>Contratar  servicios de  profesional de enfermeria para el fortalecimiento del modelo de atención atención primaria en salud en el Deaprtamento de Nariño .0703</t>
  </si>
  <si>
    <t>Contratar  servicios de  profesional de enfermeria para el fortalecimiento del modelo de atención atención primaria en salud en el Deaprtamento de Nariño. 0703</t>
  </si>
  <si>
    <t>Contratar  servicios de  profesional de enfermeria para el fortalecimiento de la articulacion de intervenciones individuales y colectivas paara favorecer la implementacion de la ruta de promoción y mantenimiento de la salud  en el Deaprtamento de Nariño . 0703</t>
  </si>
  <si>
    <t>Contratar  servicios de  profesional de enfermeria para el despliegue seguimiento y  evaluacion del plan de salud publica de intervenciones colectivas departamental en articulacion con los municipios  en el Deaprtamento de Nariño 0703</t>
  </si>
  <si>
    <t>Contratar servicios de tecnico en sistemas para apoyo en el seguimiento de planes de accion de APS , RIAS y PIC.  0703</t>
  </si>
  <si>
    <t>Contratar servicio de banquetes y catering para desarrollar acciones de articulación intersectorial en las actividades de APS,RIAS, PIC. 0703</t>
  </si>
  <si>
    <t>Contatar las actividades y procedimientos del plan de salud publica de intervecniones colectivas PIC, según nprioridades en salud definidas en el anexo tecnico en cumplimiento a la resolucion 518 y demas disposiciones concordantes.</t>
  </si>
  <si>
    <t>Contratación de un Ingeniero Industrial para el Fortalecimiento del Componente de Gestión, en la Actualización, Integración, Mantenimiento y Mejoramiento de los Procesos del SGC de la Subdirección de Salud Publica - 0704</t>
  </si>
  <si>
    <t>SGP</t>
  </si>
  <si>
    <t>Contratación de un Administrador de Empresas, como apoyo en lo relacionado en los procesos del SGC, MIPG, seguimiento Auditorías Externas de IV-IVC, EAPB del Departamento de Nariño - 0704</t>
  </si>
  <si>
    <t>Contratacion de un Tecnico en Sistemas como apoyo a la Subdireccion de Salud Publica - 0704</t>
  </si>
  <si>
    <t>Contratacion de una Psicologa como apoyo a la Gestion de Salud Publica - 0704</t>
  </si>
  <si>
    <t>Contratacion de un profesional de la salud como apoyo a la Gestion de Salud Publica  -0704</t>
  </si>
  <si>
    <t xml:space="preserve">Contratacion de un Abogado para la prestacion de servicios de Asesorias y otros campos como apoyo a la Subdireccion de Salud Publica  - 0704 </t>
  </si>
  <si>
    <t>Contratar la prestación de servicio de suministro de refrigeros, auditorio y ayudas audiovisules, para los diferentes eventos a realizarse por la Subirección de Salud Publica - 0704</t>
  </si>
  <si>
    <t>Contratar el servicios de transporte terrestre para los funcionarios y contratistas de la subdirección de salud publica, para dar cumplimiento a las actividades planteadas en el PAS, en los 64 municipios del departamento de Nariño.  - 0704</t>
  </si>
  <si>
    <t>Contratar el servicio de transporte aereo, para el desplazamiento de los funcionarios de la subdirección de Salud Publica, en las diferentes convocatorias del MSPS, INS y otras. - 0704</t>
  </si>
  <si>
    <t>Contratación de un profesional en el area de ingenieria como apoyo para el componente de PTS, en el desarrollo del siguimiento a la plataforma SISPRO - PTS a los 64 municipios del Departamento de Nariño, a traves de asistencia técnica e inspecciòn y vigilancia a los COAI- PAS</t>
  </si>
  <si>
    <t>Contratación de un profesional de apoyo en el area de la salud para el componente de PTS, para brindar asistencia tecnica y realizar acciones de inspecciòn y vigilancia a los COAI- PAS en  22 municipios del departamento de Nariño asignados.</t>
  </si>
  <si>
    <t>Contratación de un profesional de apoyo en el area de la salud para el componente de PTS, para brindar asistencia tecnica y realizar acciones de inspecciòn y vigilancia a los COAI- PAS los 21 municipios del Departamento de Nariño asignados</t>
  </si>
  <si>
    <t>Servicios de Catering para Realizar taller de Desarrollo de capacidades a las 64 entidades territoriales de salud del Departamento de Nariño relacionados con Armonización de PDSP 2022-2031 y formulación del Plan Territorial de Salud 2024-2027</t>
  </si>
  <si>
    <t>Transporte permanente para Realizar visitas de inspección y vigilancia a 42 entidades territoirales de salud certificadas y descentralizadas del Departamento de Nariño para evaluar la capacidad de gestión de las direcciones locales de salud aplicando metodolgia establecia por Miniterio de Salud y Proteccion Social en el componente de salud publica, vigencia 2023.</t>
  </si>
  <si>
    <t>Contratacion de un profesional en Ingenieria de sistemas para desarrollar y actualizar los sistemas de información de la Entidad, en el componente de Salud Publica</t>
  </si>
  <si>
    <t>Contratacion de un ingeniero de sistemas para consolidacion, validacion y reporte de la información relacionada con la Resolucion 4505 y Cuenta de Alto Costo - CAC</t>
  </si>
  <si>
    <t>Contratacion talento humano de un Diseñador gráfico 1</t>
  </si>
  <si>
    <t>Contratacion talento humano de un Diseñador gráfico 2</t>
  </si>
  <si>
    <t xml:space="preserve">Contratacion talento humano de un Comunicador Social 1   </t>
  </si>
  <si>
    <t xml:space="preserve">Contratacion talento humano de un Comunicador Social  2  </t>
  </si>
  <si>
    <t xml:space="preserve">Contratacion talento humano de un Comunicador Social 3 </t>
  </si>
  <si>
    <t>Contratacion talento humano de un Licenciado en artes plásticas</t>
  </si>
  <si>
    <t>Contratacion talento humano de un contador publico</t>
  </si>
  <si>
    <t xml:space="preserve">Contratacion talento humano de un profesional en comunicación y relaciones corporativas </t>
  </si>
  <si>
    <t>Contratacion talento humano de un profesional experto en medios sonoros.</t>
  </si>
  <si>
    <t xml:space="preserve">Contratacion talento humano de un Profesional en medios audivisuales  </t>
  </si>
  <si>
    <t>desarrollar el Plan de Salud Pública de Intervenciones Colectivas del Instituto Departamental de Salud de Nariño como apoyo a 8 Dimensiones Prioritarias y 2 Dimensiones Transversales (PLAN DE IMPRESOS Y PLAN DE IMPRESOS) - PIC - 0707</t>
  </si>
  <si>
    <t>Contratacion de un (1) Tecnólogo en Regencia de Farmacia como apoyo al área de control de  medicamentos. 0708</t>
  </si>
  <si>
    <t>Contratacion de un (1) profesional Qumico Farmaceutico como apoyo al área de control de  medicamentos. 0708</t>
  </si>
  <si>
    <t xml:space="preserve">Contratacion de un (1) profesional Qumico Farmaceutico como apoyo al área de control de  medicamentos. 0708 </t>
  </si>
  <si>
    <t>Contratacion de un (1) auxiliar de servicios farmaceuticos como apoyo al área de control de  medicamentos. 0708</t>
  </si>
  <si>
    <t>Contratar la prestación de servicio de suministro de refrigeros, auditorio y ayudas audiovisules, para los diferentes eventos a realizarse por la oficina de control de medicamentos 0708</t>
  </si>
  <si>
    <t>Contratar el servicios de transporte permanente para los funcionarios y contratistas de la Dimension - 0708</t>
  </si>
  <si>
    <t>Contratacion de un (1) profesional Medico como apoyo al área de control de  medicamentos. 12</t>
  </si>
  <si>
    <t>Contratacion de un (1) Tecnólogo en Regencia de Farmacia como apoyo al área de control de  medicamentos. 12</t>
  </si>
  <si>
    <t>Contratacion de un (1) profesional Qumico Farmaceutico como apoyo al área de control de  medicamentos. 12</t>
  </si>
  <si>
    <t>Equipos de computo y materiales (1 computador portatil, microfono, diadema y 6 tablet - Acta de visita). 12</t>
  </si>
  <si>
    <t>4 estanterias para almacenamiento de medicamentos monopolio del estado. 12</t>
  </si>
  <si>
    <t>Servicio de calibración de equipos (1 termohigrometro digital). 12</t>
  </si>
  <si>
    <t>Realizar el procedimiento al 100% de compra de medicamentos de control especial, monopolio del estado, para cubrir necesidades del departamento. 12</t>
  </si>
  <si>
    <t>Servicio de enfermeria : (Enfermer@) con experiencia de dos años en salud publica y enfermedades No Transmiisbles Honorarios Normales -0801</t>
  </si>
  <si>
    <t>2</t>
  </si>
  <si>
    <t>9</t>
  </si>
  <si>
    <t>4</t>
  </si>
  <si>
    <t>Servicio de medico general: Medic@ con experiencia de un año y seis meses en salud publica y enfermedades No Transmiisbles Honorarios Normales</t>
  </si>
  <si>
    <t>Servicio de Odontologo: Medic@ con experiencia de un año y seis meses en salud publica y enfermedades No Transmiisbles Honorarios Normales</t>
  </si>
  <si>
    <t>Contratación de Servicios de catering para eventos</t>
  </si>
  <si>
    <t>11</t>
  </si>
  <si>
    <t>5</t>
  </si>
  <si>
    <t>contratacion 1 profesional area de la salud para efectuar las actividades de asistencia tecnica e inspeccion y vigilancia  en los municipios del departamento de Nariño.</t>
  </si>
  <si>
    <t>contratacion 3 enfermeras para efectuar las actividades de asistencia tecnica e inspeccion y vigilancia, en implementacion de rutas de atencion para Cancer en el Departamento de Nariño.</t>
  </si>
  <si>
    <t xml:space="preserve">Contratacion de 3 medicos especialistas como apoyo a asisitencias tecnicas e implementacion de politica publica </t>
  </si>
  <si>
    <t xml:space="preserve">Transporte permanente </t>
  </si>
  <si>
    <t>CONTRATACION DE UN PROFESIONAL DE ENFERMERIA PARA APOYO A LA DIMENSION DE SALUD PUBLICA EN EMERGENCIAS Y DESASTRES</t>
  </si>
  <si>
    <t>CONTRATACION DE UN TECNICO EN SISTEMAS PARA FORTALECER LA DIMENSION DE SALUD PUBLICA EN EMERGENCIAS Y DESASTRES</t>
  </si>
  <si>
    <t>CONTRATACION DE UNA AUXILIAR DE ENFERMERIA PARA FORTALECER LA DIMENSION DE SALUD PUBLICA EN EMERGENCIAS Y DESASTRES</t>
  </si>
  <si>
    <t xml:space="preserve">Transporte </t>
  </si>
  <si>
    <t>REFRIGERIOS</t>
  </si>
  <si>
    <t>Contratación de ingeniero de sistemas como apoyo en la ejecución del proyecto Fortalecimiento De La Identificación De Las Condiciones De Salud Y Ocupacional De La Población Trabajadora Del Sector De Economía Informal Del Departamento De Nariño</t>
  </si>
  <si>
    <t>Contratación de profesional en área de la salud con licencia en salud ocupacional como apoyo en la ejecución del proyecto Fortalecimiento De La Identificación De Las Condiciones De Salud Y Ocupacional De La Población Trabajadora Del Sector De Economía Informal Del Departamento De Nariño</t>
  </si>
  <si>
    <t>Contratación de profesional en área de la salud con licencia en salud ocupacional - sede tumaco como apoyo en la ejecución del proyecto Fortalecimiento De La Identificación De Las Condiciones De Salud Y Ocupacional De La Población Trabajadora Del Sector De Economía Informal Del Departamento De Nariño</t>
  </si>
  <si>
    <t>Contratación de profesional en seguridad y salud en el trabajo con licencia en seguridad y salud en el trabajo como apoyo en la ejecución del proyecto Fortalecimiento De La Identificación De Las Condiciones De Salud Y Ocupacional De La Población Trabajadora Del Sector De Economía Informal Del Departamento De Nariño</t>
  </si>
  <si>
    <t>PLANEACION</t>
  </si>
  <si>
    <r>
      <t xml:space="preserve">Contratacion de un contador publico como apoyo a la gestiòn de Salud Publica - </t>
    </r>
    <r>
      <rPr>
        <u val="single"/>
        <sz val="8"/>
        <rFont val="Tahoma"/>
        <family val="2"/>
      </rPr>
      <t>0704</t>
    </r>
  </si>
  <si>
    <t>Servicios de apoyo profesional en salud para referencia y contrareferencia perfil Enfermera</t>
  </si>
  <si>
    <t>CO-NAR-52001 Pasto</t>
  </si>
  <si>
    <t>MARY ALEXANDRA ROSERO BENAVIDES</t>
  </si>
  <si>
    <t>maryroserobenavides@idsn.gov.co</t>
  </si>
  <si>
    <t>Remodelar y realizar Obras de Acabados el auditorio Sede del Laboratorio de Medicamentos del IDSN</t>
  </si>
  <si>
    <t>Realizar mantenimiento de la Sede del Laboratorio de Entomología del Programa de ETV Tumaco.</t>
  </si>
  <si>
    <t>CO-NAR-52835 Tumaco</t>
  </si>
  <si>
    <t>Realizar mantenimiento de la Sede Administrativa del Programa de ETV Tumaco.</t>
  </si>
  <si>
    <t>Remodelación Sede del Programa de ETV - Municipio del Charco.</t>
  </si>
  <si>
    <t>CO-NAR-52250 El Charco</t>
  </si>
  <si>
    <t>Remodelar y Ampliar las instalaciones del Programa Ampliado de Inmunizaciones - PAI del IDSN</t>
  </si>
  <si>
    <t>Reposición de la red electrica y voz y datos Sede Bomboná IDSN</t>
  </si>
  <si>
    <t>Reposición de la red electrica y voz y datos Sede CRUE - San Ignacio IDSN.</t>
  </si>
  <si>
    <t>Realizar estudios y diseños para desconcentrar sede de LSP en Tumaco</t>
  </si>
  <si>
    <t>Adecuación de Puestos de Trabajo y Oficinas en la Sede de Bombona - Piso I - Mezannine.</t>
  </si>
  <si>
    <t>Construcción rampa de acceso a celaduria Edificio Sede de Bombona.</t>
  </si>
  <si>
    <t>Estudios y Diseños para Proyecto de Construcción de la Sede del Archivo Central del IDSN.</t>
  </si>
  <si>
    <t>Servicios de personal temporal profesional de apoyo para Obras de remodelacion de las sedes de IDSN - Arquitecto</t>
  </si>
  <si>
    <t>Servicios de personal temporal profesional de apoyo para Obras de remodelacion de las sedes de IDSN - Ingeniero civil</t>
  </si>
  <si>
    <t>Servicios de personal temporal profesional de apoyo para Sistema Gestion de Calidad y MIPG - Administrador de Empresas o Ingeniero industrial</t>
  </si>
  <si>
    <t>Servicios de asesoramiento y planificacion estrategica. Auditoria ente certificador del SGC</t>
  </si>
  <si>
    <t>Servicios de personal temporal profesional de apoyo para gestion de proyectos de inversion de la red publica hospitalaria - Economista</t>
  </si>
  <si>
    <t>Servicios de personal temporal profesional de apoyo para gestion de proyectos de inversion de la red publica hospitalaria - Arquitecto</t>
  </si>
  <si>
    <t>Servicios de personal temporal profesional de apoyo para gestion de proyectos de inversion de la red publica hospitalaria - Ingeniero Civil</t>
  </si>
  <si>
    <t>Servicios de personal temporal profesional de apoyo para gestion de proyectos de inversion de la red publica hospitalaria - Ingeniero Civil especialista en estructuras</t>
  </si>
  <si>
    <t>Servicios de personal temporal profesional de apoyo para gestion de proyectos de inversion de la red publica hospitalaria - Ingeniero biomedico</t>
  </si>
  <si>
    <t>Servicios de personal temporal profesional de apoyo para gestion de proyectos de inversion de la red publica hospitalaria - Ingeniero electrico</t>
  </si>
  <si>
    <t>Servicios de personal temporal profesional de apoyo para gestion de proyectos de inversion de la red publica hospitalaria - Abogado</t>
  </si>
  <si>
    <t>80101507; 81111706; 81111707; 81111708; 80101504</t>
  </si>
  <si>
    <t>Formular el Plan Estrategico de Tecnologias de la Informacion y las Comunicaciones, de acuerdo a Dec 612 y FURAG.</t>
  </si>
  <si>
    <t>Formular el Plan de Seguridad de la Informacion del IDSN, de acuerdo a Dec 612 y FURAG.</t>
  </si>
  <si>
    <t>Formular el Plan de Riesgos de Seguridad del IDSN, de acuerdo a Dec 612 y FURAG.</t>
  </si>
  <si>
    <t>81111500; 81111812; 81112300; 81112500; 45111900</t>
  </si>
  <si>
    <t>Adquirir el 100% de la Infraestructura tecnológica del IDSN, según prioridades establecidas en el PETI</t>
  </si>
  <si>
    <t>CCE-99</t>
  </si>
  <si>
    <t>81111800; 81111801; 81111706; 81111707; 81111708; 80101504</t>
  </si>
  <si>
    <t>Implementar la Seguridad de la Información sobre la infraestructura del IDSN</t>
  </si>
  <si>
    <t>81161700; 81111702; 81111706; 81111708; 81111801; 81111803; 81112003</t>
  </si>
  <si>
    <t>Mejorar la Redes del IDSN (instalación, adecuación, mejoramiento)</t>
  </si>
  <si>
    <t>Adquirir el liceciamiento de software necesarios para el IDSN</t>
  </si>
  <si>
    <t>81112213; 8112500; 8112501; 81161501</t>
  </si>
  <si>
    <t>Gestionar la contratación del servicio de soporte y actualizacion del Software Sysman</t>
  </si>
  <si>
    <t>81112102; 81161600; 43233501; 43233502</t>
  </si>
  <si>
    <t>Gestionar la contratación del servicio de Correo electrónico para el IDSN</t>
  </si>
  <si>
    <t>Gestionar la contratación del diseño y desarrollo de la Pagina Web + micrositios del IDSN (nueva imagen)</t>
  </si>
  <si>
    <t>81111600; 81111509; 81111510; 43233500; 55111601; 80111608</t>
  </si>
  <si>
    <t>Contratar el desarrollo y/o servicio del Software de Archivo del IDSN</t>
  </si>
  <si>
    <t>Contratar el desarrollo y/o servicio del Software de Correspondencia del IDSN</t>
  </si>
  <si>
    <t>Contratar el desarrollo y/o servicio del Software de Auditoria de cuentas del IDSN</t>
  </si>
  <si>
    <t>Contratar el desarrollo o servicio de otros tipos de Software necesarios para la Entidad</t>
  </si>
  <si>
    <t>81112002; 80111609; 93151502; 43232305; 81111806</t>
  </si>
  <si>
    <t>Contratar Ingeniero de Sistemas para apoyo y soporte a Sistemas (aplicativos Web), Reportes de información de RIPS, RETHUS, otros.</t>
  </si>
  <si>
    <t>Contratar Ingeniero de Desarrollo para Integrar y actualizar tecnología del Sistema de Informacion en Salud del IDSN (local).</t>
  </si>
  <si>
    <t>Contratación de un profesional médico, de apoyo a la gestión para la Dimensión Vida saludable y enfermedades transmisibles -  Endemoepidémicas - ETV, en Pasto con experiencia relacionada en en el área de 3 años - Gestión 02</t>
  </si>
  <si>
    <t>Contratación de un profesional enfermero, de apoyo a la gestión para la Dimensión Vida saludable y enfermedades transmisibles -  Endemoepidémicas - ETV, en Pasto con experiencia en en el área de 3 años - Gestión 02</t>
  </si>
  <si>
    <t>Contratación de un contador como responsable financiero de apoyo a la gestión, para la Dimensión Vida saludable y enfermedades transmisibles - Endemoepidémicas - ETV, en Pasto con experiencia de 3 años en el área, en cumplimiento del convenio interadministrativo 224 de 2020, suscrito entre MINSALUD y el IDSN - Proyecto IREM y documentos que lo actualicen. Gestión 02</t>
  </si>
  <si>
    <t>Contratación de un profesional enfermero, de apoyo a la gestión para la Dimensión Vida saludable y enfermedades transmisibles -  Endemoepidémicas - ETV, en Tumaco, con experiencia en en el área de 5 años - Gestión 02</t>
  </si>
  <si>
    <t>Contratación de un profesional bacteriólogo, de apoyo a la gestión para la Dimensión Vida saludable y enfermedades transmisibles -  Endemoepidémicas - ETV, en Tumaco, con experiencia en en el área de 5 años - Gestión 02</t>
  </si>
  <si>
    <t>Contratación de un profesional biólogo, de apoyo a la gestión para la Dimensión Vida saludable y enfermedades transmisibles -  Endemoepidémicas - ETV, en Tumaco, con experiencia en en el área de 5 años - PIC 01</t>
  </si>
  <si>
    <t>Contratación de un auxiliar con certificación de competencia laboral en normas de ETV del SENA de apoyo a la gestión para la Dimensión Vida saludable y enfermedades transmisibles -  Endemoepidémicas - ETV en Tumaco, con experiencia en el área de 5 años,  - PIC 01</t>
  </si>
  <si>
    <t>3015014671</t>
  </si>
</sst>
</file>

<file path=xl/styles.xml><?xml version="1.0" encoding="utf-8"?>
<styleSheet xmlns="http://schemas.openxmlformats.org/spreadsheetml/2006/main">
  <numFmts count="14">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_-&quot;$&quot;* #,##0_-;\-&quot;$&quot;* #,##0_-;_-&quot;$&quot;* &quot;-&quot;_-;_-@_-"/>
    <numFmt numFmtId="165" formatCode="_-&quot;$&quot;* #,##0.00_-;\-&quot;$&quot;* #,##0.00_-;_-&quot;$&quot;* &quot;-&quot;??_-;_-@_-"/>
    <numFmt numFmtId="166" formatCode="_(&quot;$&quot;\ * #,##0.00_);_(&quot;$&quot;\ * \(#,##0.00\);_(&quot;$&quot;\ * &quot;-&quot;??_);_(@_)"/>
    <numFmt numFmtId="167" formatCode="&quot;$&quot;&quot; &quot;#,##0.00"/>
    <numFmt numFmtId="168" formatCode="&quot; &quot;&quot;$&quot;&quot; &quot;#,##0&quot; &quot;;&quot; &quot;&quot;$&quot;&quot; (&quot;#,##0&quot;)&quot;;&quot; &quot;&quot;$&quot;&quot; - &quot;;&quot; &quot;@&quot; &quot;"/>
    <numFmt numFmtId="169" formatCode="0.0"/>
  </numFmts>
  <fonts count="59">
    <font>
      <sz val="11"/>
      <color theme="1"/>
      <name val="Calibri"/>
      <family val="2"/>
    </font>
    <font>
      <sz val="11"/>
      <color indexed="8"/>
      <name val="Calibri"/>
      <family val="2"/>
    </font>
    <font>
      <u val="single"/>
      <sz val="11"/>
      <color indexed="30"/>
      <name val="Calibri"/>
      <family val="2"/>
    </font>
    <font>
      <b/>
      <sz val="10"/>
      <color indexed="8"/>
      <name val="Verdana"/>
      <family val="2"/>
    </font>
    <font>
      <sz val="10"/>
      <color indexed="8"/>
      <name val="Verdana"/>
      <family val="2"/>
    </font>
    <font>
      <sz val="10"/>
      <color indexed="8"/>
      <name val="Arial"/>
      <family val="2"/>
    </font>
    <font>
      <b/>
      <sz val="9"/>
      <color indexed="8"/>
      <name val="Tahoma"/>
      <family val="2"/>
    </font>
    <font>
      <sz val="9"/>
      <color indexed="8"/>
      <name val="Tahoma"/>
      <family val="2"/>
    </font>
    <font>
      <sz val="8"/>
      <color indexed="8"/>
      <name val="Tahoma"/>
      <family val="2"/>
    </font>
    <font>
      <sz val="8"/>
      <name val="Tahoma"/>
      <family val="2"/>
    </font>
    <font>
      <u val="single"/>
      <sz val="8"/>
      <color indexed="30"/>
      <name val="Tahoma"/>
      <family val="2"/>
    </font>
    <font>
      <u val="single"/>
      <sz val="8"/>
      <color indexed="8"/>
      <name val="Tahoma"/>
      <family val="2"/>
    </font>
    <font>
      <sz val="8"/>
      <color indexed="10"/>
      <name val="Tahoma"/>
      <family val="2"/>
    </font>
    <font>
      <u val="single"/>
      <sz val="8"/>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0"/>
      <color theme="1"/>
      <name val="Arial"/>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sz val="11"/>
      <color rgb="FF9C0006"/>
      <name val="Calibri"/>
      <family val="2"/>
    </font>
    <font>
      <sz val="11"/>
      <color rgb="FF000000"/>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Tahoma"/>
      <family val="2"/>
    </font>
    <font>
      <u val="single"/>
      <sz val="8"/>
      <color theme="10"/>
      <name val="Tahoma"/>
      <family val="2"/>
    </font>
    <font>
      <sz val="8"/>
      <color rgb="FFFF0000"/>
      <name val="Tahoma"/>
      <family val="2"/>
    </font>
    <font>
      <sz val="8"/>
      <color rgb="FF000000"/>
      <name val="Tahoma"/>
      <family val="2"/>
    </font>
    <font>
      <u val="single"/>
      <sz val="8"/>
      <color rgb="FF000000"/>
      <name val="Tahoma"/>
      <family val="2"/>
    </font>
    <font>
      <u val="single"/>
      <sz val="8"/>
      <color theme="1"/>
      <name val="Tahoma"/>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808080"/>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theme="8" tint="0.799950003623962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medium"/>
    </border>
    <border>
      <left style="thin"/>
      <right style="thin"/>
      <top/>
      <bottom style="thin"/>
    </border>
    <border>
      <left style="thin"/>
      <right/>
      <top style="thin"/>
      <bottom style="thin"/>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style="thin"/>
      <top style="thin"/>
      <bottom style="thin"/>
    </border>
    <border>
      <left/>
      <right style="thin"/>
      <top style="thin"/>
      <bottom/>
    </border>
    <border>
      <left style="thin"/>
      <right style="medium"/>
      <top style="medium"/>
      <bottom style="medium"/>
    </border>
    <border>
      <left/>
      <right style="thin"/>
      <top/>
      <bottom style="thin"/>
    </border>
    <border>
      <left style="thin"/>
      <right style="thin"/>
      <top style="thin"/>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9" fontId="31" fillId="0" borderId="0" applyFill="0" applyBorder="0" applyProtection="0">
      <alignment horizontal="left" vertical="center"/>
    </xf>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165" fontId="36" fillId="0" borderId="0" applyFont="0" applyFill="0" applyBorder="0" applyAlignment="0" applyProtection="0"/>
    <xf numFmtId="0" fontId="37" fillId="0" borderId="4" applyNumberFormat="0" applyFill="0" applyAlignment="0" applyProtection="0"/>
    <xf numFmtId="0" fontId="38"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9" fillId="29" borderId="1" applyNumberFormat="0" applyAlignment="0" applyProtection="0"/>
    <xf numFmtId="0" fontId="40" fillId="30" borderId="0" applyNumberFormat="0" applyBorder="0" applyProtection="0">
      <alignment horizontal="center" vertical="center"/>
    </xf>
    <xf numFmtId="0" fontId="41" fillId="0" borderId="0" applyNumberFormat="0" applyFill="0" applyBorder="0" applyAlignment="0" applyProtection="0"/>
    <xf numFmtId="0" fontId="42" fillId="31" borderId="0" applyNumberFormat="0" applyBorder="0" applyAlignment="0" applyProtection="0"/>
    <xf numFmtId="0" fontId="40" fillId="32" borderId="5" applyNumberFormat="0" applyProtection="0">
      <alignment horizontal="left" vertical="center" wrapText="1"/>
    </xf>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68" fontId="43" fillId="0" borderId="0" applyFont="0" applyFill="0" applyBorder="0" applyAlignment="0" applyProtection="0"/>
    <xf numFmtId="166" fontId="0" fillId="0" borderId="0" applyFont="0" applyFill="0" applyBorder="0" applyAlignment="0" applyProtection="0"/>
    <xf numFmtId="0" fontId="44" fillId="33" borderId="0" applyNumberFormat="0" applyBorder="0" applyAlignment="0" applyProtection="0"/>
    <xf numFmtId="0" fontId="45" fillId="0" borderId="0" applyNumberFormat="0" applyBorder="0" applyProtection="0">
      <alignment/>
    </xf>
    <xf numFmtId="0" fontId="43" fillId="0" borderId="0" applyNumberFormat="0" applyFont="0" applyBorder="0" applyProtection="0">
      <alignment/>
    </xf>
    <xf numFmtId="0" fontId="36" fillId="0" borderId="0">
      <alignment/>
      <protection/>
    </xf>
    <xf numFmtId="0" fontId="0" fillId="34" borderId="6" applyNumberFormat="0" applyFont="0" applyAlignment="0" applyProtection="0"/>
    <xf numFmtId="9" fontId="0" fillId="0" borderId="0" applyFont="0" applyFill="0" applyBorder="0" applyAlignment="0" applyProtection="0"/>
    <xf numFmtId="0" fontId="46" fillId="21" borderId="7"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8" applyNumberFormat="0" applyFill="0" applyAlignment="0" applyProtection="0"/>
    <xf numFmtId="0" fontId="38" fillId="0" borderId="9" applyNumberFormat="0" applyFill="0" applyAlignment="0" applyProtection="0"/>
    <xf numFmtId="0" fontId="51" fillId="0" borderId="10" applyNumberFormat="0" applyFill="0" applyAlignment="0" applyProtection="0"/>
  </cellStyleXfs>
  <cellXfs count="155">
    <xf numFmtId="0" fontId="0" fillId="0" borderId="0" xfId="0" applyFont="1" applyAlignment="1">
      <alignment/>
    </xf>
    <xf numFmtId="0" fontId="52" fillId="0" borderId="0" xfId="0" applyFont="1" applyAlignment="1">
      <alignment horizontal="center" vertical="center"/>
    </xf>
    <xf numFmtId="0" fontId="52" fillId="30" borderId="11" xfId="48" applyFont="1" applyBorder="1" applyAlignment="1" applyProtection="1">
      <alignment horizontal="center" vertical="center" wrapText="1"/>
      <protection/>
    </xf>
    <xf numFmtId="0" fontId="9" fillId="0" borderId="12" xfId="57" applyNumberFormat="1" applyFont="1" applyFill="1" applyBorder="1" applyAlignment="1">
      <alignment horizontal="center" vertical="center" wrapText="1"/>
    </xf>
    <xf numFmtId="0" fontId="9" fillId="35" borderId="12" xfId="57" applyNumberFormat="1" applyFont="1" applyFill="1" applyBorder="1" applyAlignment="1">
      <alignment horizontal="center" vertical="center" wrapText="1"/>
    </xf>
    <xf numFmtId="0" fontId="53" fillId="35" borderId="12" xfId="49" applyNumberFormat="1" applyFont="1" applyFill="1" applyBorder="1" applyAlignment="1">
      <alignment horizontal="center" vertical="center" wrapText="1"/>
    </xf>
    <xf numFmtId="0" fontId="52" fillId="35" borderId="5" xfId="0" applyFont="1" applyFill="1" applyBorder="1" applyAlignment="1">
      <alignment horizontal="center" vertical="center" wrapText="1"/>
    </xf>
    <xf numFmtId="0" fontId="52" fillId="0" borderId="5" xfId="0" applyFont="1" applyBorder="1" applyAlignment="1" applyProtection="1">
      <alignment horizontal="center" vertical="center"/>
      <protection locked="0"/>
    </xf>
    <xf numFmtId="0" fontId="52" fillId="35" borderId="5" xfId="0" applyFont="1" applyFill="1" applyBorder="1" applyAlignment="1">
      <alignment horizontal="center" vertical="center"/>
    </xf>
    <xf numFmtId="0" fontId="52" fillId="35" borderId="5" xfId="61" applyFont="1" applyFill="1" applyBorder="1" applyAlignment="1" applyProtection="1">
      <alignment horizontal="center" vertical="center" wrapText="1"/>
      <protection locked="0"/>
    </xf>
    <xf numFmtId="0" fontId="52" fillId="0" borderId="5" xfId="61" applyFont="1" applyBorder="1" applyAlignment="1" applyProtection="1">
      <alignment horizontal="center" vertical="center"/>
      <protection locked="0"/>
    </xf>
    <xf numFmtId="0" fontId="52" fillId="0" borderId="0" xfId="61" applyFont="1" applyAlignment="1">
      <alignment horizontal="center" vertical="center"/>
      <protection/>
    </xf>
    <xf numFmtId="0" fontId="52" fillId="35" borderId="5" xfId="0" applyFont="1" applyFill="1" applyBorder="1" applyAlignment="1">
      <alignment horizontal="center"/>
    </xf>
    <xf numFmtId="0" fontId="52" fillId="35" borderId="5" xfId="0" applyFont="1" applyFill="1" applyBorder="1" applyAlignment="1">
      <alignment/>
    </xf>
    <xf numFmtId="3" fontId="52" fillId="35" borderId="5" xfId="0" applyNumberFormat="1" applyFont="1" applyFill="1" applyBorder="1" applyAlignment="1">
      <alignment horizontal="center"/>
    </xf>
    <xf numFmtId="1" fontId="52" fillId="35" borderId="5" xfId="0" applyNumberFormat="1" applyFont="1" applyFill="1" applyBorder="1" applyAlignment="1">
      <alignment horizontal="center"/>
    </xf>
    <xf numFmtId="49" fontId="52" fillId="35" borderId="5" xfId="33" applyFont="1" applyFill="1" applyBorder="1" applyAlignment="1" applyProtection="1">
      <alignment horizontal="center"/>
      <protection/>
    </xf>
    <xf numFmtId="0" fontId="52" fillId="35" borderId="0" xfId="0" applyFont="1" applyFill="1" applyAlignment="1">
      <alignment/>
    </xf>
    <xf numFmtId="0" fontId="52" fillId="35" borderId="5" xfId="0" applyFont="1" applyFill="1" applyBorder="1" applyAlignment="1" applyProtection="1">
      <alignment horizontal="center" vertical="center"/>
      <protection locked="0"/>
    </xf>
    <xf numFmtId="3" fontId="52" fillId="0" borderId="5" xfId="0" applyNumberFormat="1" applyFont="1" applyBorder="1" applyAlignment="1" applyProtection="1">
      <alignment horizontal="center" vertical="center"/>
      <protection locked="0"/>
    </xf>
    <xf numFmtId="49" fontId="52" fillId="0" borderId="5" xfId="33" applyFont="1" applyFill="1" applyBorder="1" applyAlignment="1" applyProtection="1">
      <alignment horizontal="center" vertical="center"/>
      <protection/>
    </xf>
    <xf numFmtId="0" fontId="53" fillId="0" borderId="5" xfId="49" applyFont="1" applyFill="1" applyBorder="1" applyAlignment="1" applyProtection="1">
      <alignment horizontal="center" vertical="center"/>
      <protection locked="0"/>
    </xf>
    <xf numFmtId="0" fontId="54" fillId="0" borderId="5" xfId="0" applyFont="1" applyBorder="1" applyAlignment="1" applyProtection="1">
      <alignment horizontal="center" vertical="center"/>
      <protection locked="0"/>
    </xf>
    <xf numFmtId="0" fontId="52" fillId="0" borderId="0" xfId="0" applyFont="1" applyAlignment="1">
      <alignment/>
    </xf>
    <xf numFmtId="0" fontId="52" fillId="0" borderId="5" xfId="0" applyFont="1" applyBorder="1" applyAlignment="1">
      <alignment horizontal="justify" vertical="justify"/>
    </xf>
    <xf numFmtId="0" fontId="52" fillId="0" borderId="5" xfId="0" applyFont="1" applyBorder="1" applyAlignment="1" applyProtection="1">
      <alignment horizontal="left" vertical="center" wrapText="1"/>
      <protection locked="0"/>
    </xf>
    <xf numFmtId="0" fontId="52" fillId="0" borderId="5" xfId="0" applyFont="1" applyBorder="1" applyAlignment="1">
      <alignment horizontal="center" vertical="center"/>
    </xf>
    <xf numFmtId="0" fontId="52" fillId="0" borderId="13" xfId="0" applyFont="1" applyBorder="1" applyAlignment="1" applyProtection="1">
      <alignment horizontal="left" vertical="center" wrapText="1"/>
      <protection locked="0"/>
    </xf>
    <xf numFmtId="1" fontId="52" fillId="0" borderId="5" xfId="0" applyNumberFormat="1" applyFont="1" applyBorder="1" applyAlignment="1" applyProtection="1">
      <alignment horizontal="center" vertical="center"/>
      <protection locked="0"/>
    </xf>
    <xf numFmtId="49" fontId="52" fillId="0" borderId="14" xfId="0" applyNumberFormat="1" applyFont="1" applyBorder="1" applyAlignment="1">
      <alignment horizontal="center" vertical="center"/>
    </xf>
    <xf numFmtId="0" fontId="52" fillId="35" borderId="0" xfId="0" applyFont="1" applyFill="1" applyAlignment="1" applyProtection="1">
      <alignment horizontal="center" vertical="center"/>
      <protection locked="0"/>
    </xf>
    <xf numFmtId="0" fontId="52" fillId="0" borderId="0" xfId="0" applyFont="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5" xfId="0" applyFont="1" applyBorder="1" applyAlignment="1" applyProtection="1">
      <alignment horizontal="left" vertical="center" wrapText="1"/>
      <protection locked="0"/>
    </xf>
    <xf numFmtId="0" fontId="9" fillId="0" borderId="5" xfId="0" applyFont="1" applyBorder="1" applyAlignment="1" applyProtection="1">
      <alignment horizontal="center" vertical="center" wrapText="1"/>
      <protection locked="0"/>
    </xf>
    <xf numFmtId="0" fontId="9" fillId="0" borderId="5" xfId="0" applyFont="1" applyBorder="1" applyAlignment="1">
      <alignment horizontal="center" vertical="center"/>
    </xf>
    <xf numFmtId="49" fontId="9" fillId="0" borderId="5" xfId="33" applyFont="1" applyFill="1" applyBorder="1" applyAlignment="1">
      <alignment horizontal="center" vertical="center"/>
    </xf>
    <xf numFmtId="0" fontId="9" fillId="0" borderId="5" xfId="0" applyFont="1" applyBorder="1" applyAlignment="1">
      <alignment horizontal="left" vertical="center" wrapText="1"/>
    </xf>
    <xf numFmtId="49" fontId="9" fillId="0" borderId="5" xfId="33" applyFont="1" applyFill="1" applyBorder="1" applyAlignment="1">
      <alignment horizontal="center" vertical="center" wrapText="1"/>
    </xf>
    <xf numFmtId="0" fontId="9" fillId="0" borderId="5" xfId="0" applyFont="1" applyBorder="1" applyAlignment="1">
      <alignment vertical="center"/>
    </xf>
    <xf numFmtId="0" fontId="52" fillId="0" borderId="0" xfId="0" applyFont="1" applyAlignment="1">
      <alignment vertical="center"/>
    </xf>
    <xf numFmtId="0" fontId="9" fillId="0" borderId="5" xfId="0" applyFont="1" applyBorder="1" applyAlignment="1">
      <alignment horizontal="center" vertical="center" wrapText="1"/>
    </xf>
    <xf numFmtId="1" fontId="9" fillId="0" borderId="5" xfId="0" applyNumberFormat="1" applyFont="1" applyBorder="1" applyAlignment="1">
      <alignment horizontal="center" vertical="center" wrapText="1"/>
    </xf>
    <xf numFmtId="0" fontId="9" fillId="0" borderId="5" xfId="0" applyFont="1" applyBorder="1" applyAlignment="1">
      <alignment horizontal="justify" vertical="center"/>
    </xf>
    <xf numFmtId="0" fontId="9" fillId="0" borderId="5" xfId="0" applyFont="1" applyBorder="1" applyAlignment="1">
      <alignment horizontal="justify" vertical="center" wrapText="1"/>
    </xf>
    <xf numFmtId="0" fontId="9" fillId="0" borderId="5" xfId="0" applyFont="1" applyBorder="1" applyAlignment="1">
      <alignment vertical="center" wrapText="1"/>
    </xf>
    <xf numFmtId="0" fontId="9" fillId="35" borderId="5" xfId="0" applyFont="1" applyFill="1" applyBorder="1" applyAlignment="1" applyProtection="1">
      <alignment horizontal="center" vertical="center"/>
      <protection locked="0"/>
    </xf>
    <xf numFmtId="0" fontId="9" fillId="0" borderId="5" xfId="0" applyFont="1" applyBorder="1" applyAlignment="1" applyProtection="1">
      <alignment horizontal="left" vertical="center"/>
      <protection locked="0"/>
    </xf>
    <xf numFmtId="0" fontId="55" fillId="0" borderId="0" xfId="0" applyFont="1" applyAlignment="1">
      <alignment vertical="center"/>
    </xf>
    <xf numFmtId="49" fontId="9" fillId="0" borderId="5" xfId="33" applyFont="1" applyFill="1" applyBorder="1" applyAlignment="1" applyProtection="1">
      <alignment horizontal="center" vertical="center"/>
      <protection locked="0"/>
    </xf>
    <xf numFmtId="0" fontId="9" fillId="0" borderId="5" xfId="0" applyFont="1" applyBorder="1" applyAlignment="1" applyProtection="1">
      <alignment vertical="center"/>
      <protection locked="0"/>
    </xf>
    <xf numFmtId="0" fontId="9" fillId="35" borderId="5" xfId="0" applyFont="1" applyFill="1" applyBorder="1" applyAlignment="1">
      <alignment horizontal="center" vertical="center"/>
    </xf>
    <xf numFmtId="0" fontId="54" fillId="0" borderId="0" xfId="0" applyFont="1" applyAlignment="1">
      <alignment vertical="center"/>
    </xf>
    <xf numFmtId="49" fontId="9" fillId="35" borderId="5" xfId="0" applyNumberFormat="1" applyFont="1" applyFill="1" applyBorder="1" applyAlignment="1">
      <alignment horizontal="center" vertical="center"/>
    </xf>
    <xf numFmtId="0" fontId="9" fillId="0" borderId="5" xfId="61" applyFont="1" applyBorder="1" applyAlignment="1">
      <alignment horizontal="left" vertical="center" wrapText="1"/>
      <protection/>
    </xf>
    <xf numFmtId="0" fontId="9" fillId="0" borderId="5" xfId="0" applyFont="1" applyBorder="1" applyAlignment="1">
      <alignment horizontal="left" vertical="center"/>
    </xf>
    <xf numFmtId="0" fontId="52" fillId="0" borderId="0" xfId="0" applyFont="1" applyAlignment="1">
      <alignment vertical="center" wrapText="1"/>
    </xf>
    <xf numFmtId="49" fontId="9" fillId="0" borderId="5" xfId="61" applyNumberFormat="1" applyFont="1" applyBorder="1" applyAlignment="1">
      <alignment horizontal="center" vertical="center"/>
      <protection/>
    </xf>
    <xf numFmtId="0" fontId="9" fillId="0" borderId="5" xfId="61" applyFont="1" applyBorder="1" applyAlignment="1">
      <alignment horizontal="center" vertical="center"/>
      <protection/>
    </xf>
    <xf numFmtId="1" fontId="9" fillId="0" borderId="5" xfId="0" applyNumberFormat="1" applyFont="1" applyBorder="1" applyAlignment="1">
      <alignment horizontal="center" vertical="center"/>
    </xf>
    <xf numFmtId="0" fontId="9" fillId="0" borderId="5" xfId="59" applyFont="1" applyBorder="1" applyAlignment="1">
      <alignment horizontal="left" vertical="center" wrapText="1"/>
    </xf>
    <xf numFmtId="0" fontId="9" fillId="0" borderId="0" xfId="0" applyFont="1" applyAlignment="1">
      <alignment vertical="center"/>
    </xf>
    <xf numFmtId="49" fontId="9" fillId="0" borderId="5" xfId="33" applyFont="1" applyFill="1" applyBorder="1" applyAlignment="1" applyProtection="1">
      <alignment horizontal="left" vertical="center" wrapText="1"/>
      <protection locked="0"/>
    </xf>
    <xf numFmtId="0" fontId="9" fillId="0" borderId="14" xfId="0" applyFont="1" applyBorder="1" applyAlignment="1">
      <alignment horizontal="center" vertical="center"/>
    </xf>
    <xf numFmtId="0" fontId="9" fillId="0" borderId="15" xfId="0" applyFont="1" applyBorder="1" applyAlignment="1">
      <alignment horizontal="left"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xf>
    <xf numFmtId="0" fontId="9" fillId="0" borderId="14" xfId="0" applyFont="1" applyBorder="1" applyAlignment="1">
      <alignment horizontal="left" vertical="center" wrapText="1"/>
    </xf>
    <xf numFmtId="0" fontId="52" fillId="35" borderId="0" xfId="0" applyFont="1" applyFill="1" applyAlignment="1">
      <alignment vertical="center"/>
    </xf>
    <xf numFmtId="0" fontId="9" fillId="0" borderId="15" xfId="0" applyFont="1" applyBorder="1" applyAlignment="1">
      <alignment horizontal="center" vertical="center"/>
    </xf>
    <xf numFmtId="0" fontId="9" fillId="0" borderId="5" xfId="33" applyNumberFormat="1" applyFont="1" applyFill="1" applyBorder="1" applyAlignment="1" applyProtection="1">
      <alignment horizontal="center" vertical="center"/>
      <protection locked="0"/>
    </xf>
    <xf numFmtId="0" fontId="52" fillId="35" borderId="12" xfId="0" applyFont="1" applyFill="1" applyBorder="1" applyAlignment="1" applyProtection="1">
      <alignment horizontal="center" vertical="center"/>
      <protection locked="0"/>
    </xf>
    <xf numFmtId="0" fontId="52" fillId="35" borderId="5" xfId="0" applyFont="1" applyFill="1" applyBorder="1" applyAlignment="1" applyProtection="1">
      <alignment horizontal="center"/>
      <protection locked="0"/>
    </xf>
    <xf numFmtId="0" fontId="52" fillId="35" borderId="5" xfId="0" applyFont="1" applyFill="1" applyBorder="1" applyAlignment="1" applyProtection="1">
      <alignment horizontal="center" vertical="center" wrapText="1"/>
      <protection locked="0"/>
    </xf>
    <xf numFmtId="0" fontId="9" fillId="35" borderId="5" xfId="33" applyNumberFormat="1" applyFont="1" applyFill="1" applyBorder="1" applyAlignment="1" applyProtection="1">
      <alignment horizontal="center" vertical="center"/>
      <protection locked="0"/>
    </xf>
    <xf numFmtId="0" fontId="55" fillId="36" borderId="14" xfId="0" applyFont="1" applyFill="1" applyBorder="1" applyAlignment="1">
      <alignment horizontal="center"/>
    </xf>
    <xf numFmtId="0" fontId="55" fillId="36" borderId="14" xfId="0" applyFont="1" applyFill="1" applyBorder="1" applyAlignment="1">
      <alignment horizontal="left"/>
    </xf>
    <xf numFmtId="0" fontId="56" fillId="36" borderId="14" xfId="0" applyFont="1" applyFill="1" applyBorder="1" applyAlignment="1">
      <alignment horizontal="center"/>
    </xf>
    <xf numFmtId="0" fontId="54" fillId="36" borderId="14" xfId="0" applyFont="1" applyFill="1" applyBorder="1" applyAlignment="1">
      <alignment horizontal="center"/>
    </xf>
    <xf numFmtId="0" fontId="55" fillId="36" borderId="14" xfId="0" applyFont="1" applyFill="1" applyBorder="1" applyAlignment="1">
      <alignment/>
    </xf>
    <xf numFmtId="0" fontId="55" fillId="36" borderId="14" xfId="0" applyFont="1" applyFill="1" applyBorder="1" applyAlignment="1">
      <alignment horizontal="left" vertical="center" wrapText="1"/>
    </xf>
    <xf numFmtId="0" fontId="55" fillId="0" borderId="14" xfId="0" applyFont="1" applyBorder="1" applyAlignment="1">
      <alignment horizontal="left" vertical="center" wrapText="1"/>
    </xf>
    <xf numFmtId="0" fontId="53" fillId="0" borderId="13" xfId="49" applyFont="1" applyFill="1" applyBorder="1" applyAlignment="1" applyProtection="1">
      <alignment horizontal="center" vertical="center"/>
      <protection locked="0"/>
    </xf>
    <xf numFmtId="0" fontId="57" fillId="35" borderId="13" xfId="49" applyFont="1" applyFill="1" applyBorder="1" applyAlignment="1" applyProtection="1">
      <alignment horizontal="center" vertical="center" wrapText="1"/>
      <protection/>
    </xf>
    <xf numFmtId="0" fontId="53" fillId="35" borderId="13" xfId="49" applyFont="1" applyFill="1" applyBorder="1" applyAlignment="1" applyProtection="1">
      <alignment horizontal="center" vertical="center" wrapText="1"/>
      <protection/>
    </xf>
    <xf numFmtId="0" fontId="52" fillId="35" borderId="17" xfId="0" applyFont="1" applyFill="1" applyBorder="1" applyAlignment="1">
      <alignment horizontal="center" vertical="center" wrapText="1"/>
    </xf>
    <xf numFmtId="0" fontId="52" fillId="35" borderId="18" xfId="0" applyFont="1" applyFill="1" applyBorder="1" applyAlignment="1">
      <alignment horizontal="center" vertical="center" wrapText="1"/>
    </xf>
    <xf numFmtId="49" fontId="52" fillId="35" borderId="5" xfId="33" applyFont="1" applyFill="1" applyBorder="1" applyAlignment="1" applyProtection="1">
      <alignment horizontal="center" vertical="center"/>
      <protection/>
    </xf>
    <xf numFmtId="0" fontId="52" fillId="35" borderId="17" xfId="48" applyFont="1" applyFill="1" applyBorder="1" applyAlignment="1" applyProtection="1">
      <alignment horizontal="center" vertical="center" wrapText="1"/>
      <protection/>
    </xf>
    <xf numFmtId="49" fontId="9" fillId="35" borderId="5" xfId="33" applyFont="1" applyFill="1" applyBorder="1" applyAlignment="1">
      <alignment horizontal="center" vertical="center"/>
    </xf>
    <xf numFmtId="0" fontId="9" fillId="35" borderId="5" xfId="33" applyNumberFormat="1" applyFont="1" applyFill="1" applyBorder="1" applyAlignment="1">
      <alignment horizontal="center" vertical="center"/>
    </xf>
    <xf numFmtId="0" fontId="9" fillId="35" borderId="5" xfId="0" applyFont="1" applyFill="1" applyBorder="1" applyAlignment="1">
      <alignment horizontal="center" vertical="center" wrapText="1"/>
    </xf>
    <xf numFmtId="49" fontId="9" fillId="35" borderId="5" xfId="61" applyNumberFormat="1" applyFont="1" applyFill="1" applyBorder="1" applyAlignment="1">
      <alignment horizontal="center" vertical="center"/>
      <protection/>
    </xf>
    <xf numFmtId="49" fontId="9" fillId="35" borderId="5" xfId="33" applyFont="1" applyFill="1" applyBorder="1" applyAlignment="1" applyProtection="1">
      <alignment horizontal="center" vertical="center"/>
      <protection locked="0"/>
    </xf>
    <xf numFmtId="0" fontId="9" fillId="35" borderId="14" xfId="0" applyFont="1" applyFill="1" applyBorder="1" applyAlignment="1">
      <alignment horizontal="center" vertical="center"/>
    </xf>
    <xf numFmtId="0" fontId="55" fillId="37" borderId="14" xfId="0" applyFont="1" applyFill="1" applyBorder="1" applyAlignment="1">
      <alignment horizontal="center"/>
    </xf>
    <xf numFmtId="0" fontId="52" fillId="35" borderId="11" xfId="48" applyFont="1" applyFill="1" applyBorder="1" applyAlignment="1" applyProtection="1">
      <alignment horizontal="center" vertical="center" wrapText="1"/>
      <protection/>
    </xf>
    <xf numFmtId="0" fontId="52" fillId="2" borderId="11" xfId="48" applyFont="1" applyFill="1" applyBorder="1" applyAlignment="1" applyProtection="1">
      <alignment horizontal="center" vertical="center" wrapText="1"/>
      <protection/>
    </xf>
    <xf numFmtId="0" fontId="52" fillId="30" borderId="19" xfId="48" applyFont="1" applyBorder="1" applyAlignment="1" applyProtection="1">
      <alignment horizontal="center" vertical="center" wrapText="1"/>
      <protection/>
    </xf>
    <xf numFmtId="0" fontId="52" fillId="35" borderId="20" xfId="48" applyFont="1" applyFill="1" applyBorder="1" applyAlignment="1" applyProtection="1">
      <alignment horizontal="center" vertical="center" wrapText="1"/>
      <protection/>
    </xf>
    <xf numFmtId="0" fontId="52" fillId="38" borderId="12" xfId="0" applyFont="1" applyFill="1" applyBorder="1" applyAlignment="1" applyProtection="1">
      <alignment horizontal="center" vertical="center" wrapText="1"/>
      <protection locked="0"/>
    </xf>
    <xf numFmtId="0" fontId="52" fillId="0" borderId="5" xfId="48" applyFont="1" applyFill="1" applyBorder="1" applyAlignment="1" applyProtection="1">
      <alignment horizontal="center" vertical="center" wrapText="1"/>
      <protection/>
    </xf>
    <xf numFmtId="0" fontId="52" fillId="2" borderId="11" xfId="48" applyFont="1" applyFill="1" applyBorder="1" applyAlignment="1" applyProtection="1">
      <alignment horizontal="left" vertical="center"/>
      <protection/>
    </xf>
    <xf numFmtId="0" fontId="52" fillId="35" borderId="12" xfId="0" applyFont="1" applyFill="1" applyBorder="1" applyAlignment="1">
      <alignment horizontal="left" vertical="center" wrapText="1"/>
    </xf>
    <xf numFmtId="0" fontId="52" fillId="35" borderId="5" xfId="0" applyFont="1" applyFill="1" applyBorder="1" applyAlignment="1">
      <alignment horizontal="left" vertical="center" wrapText="1"/>
    </xf>
    <xf numFmtId="0" fontId="52" fillId="35" borderId="0" xfId="0" applyFont="1" applyFill="1" applyAlignment="1">
      <alignment horizontal="left" vertical="center" wrapText="1"/>
    </xf>
    <xf numFmtId="0" fontId="52" fillId="35" borderId="5" xfId="57" applyNumberFormat="1" applyFont="1" applyFill="1" applyBorder="1" applyAlignment="1">
      <alignment horizontal="left" vertical="center" wrapText="1"/>
    </xf>
    <xf numFmtId="0" fontId="52" fillId="35" borderId="21" xfId="0" applyFont="1" applyFill="1" applyBorder="1" applyAlignment="1">
      <alignment horizontal="left" vertical="center" wrapText="1"/>
    </xf>
    <xf numFmtId="0" fontId="52" fillId="35" borderId="5" xfId="61" applyFont="1" applyFill="1" applyBorder="1" applyAlignment="1" applyProtection="1">
      <alignment horizontal="left" vertical="center" wrapText="1"/>
      <protection locked="0"/>
    </xf>
    <xf numFmtId="49" fontId="52" fillId="35" borderId="5" xfId="33" applyFont="1" applyFill="1" applyBorder="1" applyAlignment="1" applyProtection="1">
      <alignment horizontal="left" vertical="center"/>
      <protection locked="0"/>
    </xf>
    <xf numFmtId="2" fontId="52" fillId="35" borderId="5" xfId="33" applyNumberFormat="1" applyFont="1" applyFill="1" applyBorder="1" applyAlignment="1" applyProtection="1">
      <alignment horizontal="left" vertical="center"/>
      <protection locked="0"/>
    </xf>
    <xf numFmtId="0" fontId="52" fillId="35" borderId="0" xfId="0" applyFont="1" applyFill="1" applyAlignment="1" applyProtection="1">
      <alignment horizontal="left" vertical="center"/>
      <protection locked="0"/>
    </xf>
    <xf numFmtId="0" fontId="57" fillId="35" borderId="5" xfId="49" applyFont="1" applyFill="1" applyBorder="1" applyAlignment="1">
      <alignment horizontal="center"/>
    </xf>
    <xf numFmtId="167" fontId="9" fillId="0" borderId="5" xfId="0" applyNumberFormat="1" applyFont="1" applyBorder="1" applyAlignment="1">
      <alignment horizontal="center" vertical="center" wrapText="1"/>
    </xf>
    <xf numFmtId="0" fontId="13" fillId="0" borderId="5" xfId="49" applyFont="1" applyFill="1" applyBorder="1" applyAlignment="1" applyProtection="1">
      <alignment horizontal="center" vertical="center"/>
      <protection locked="0"/>
    </xf>
    <xf numFmtId="0" fontId="52" fillId="30" borderId="11" xfId="48" applyNumberFormat="1" applyFont="1" applyBorder="1" applyAlignment="1" applyProtection="1">
      <alignment horizontal="center" vertical="center" wrapText="1"/>
      <protection locked="0"/>
    </xf>
    <xf numFmtId="0" fontId="9" fillId="35" borderId="5" xfId="0" applyNumberFormat="1" applyFont="1" applyFill="1" applyBorder="1" applyAlignment="1">
      <alignment horizontal="center" vertical="center" wrapText="1"/>
    </xf>
    <xf numFmtId="0" fontId="52" fillId="0" borderId="5" xfId="0" applyNumberFormat="1" applyFont="1" applyBorder="1" applyAlignment="1" applyProtection="1">
      <alignment horizontal="center" vertical="center"/>
      <protection locked="0"/>
    </xf>
    <xf numFmtId="0" fontId="52" fillId="0" borderId="5" xfId="61" applyNumberFormat="1" applyFont="1" applyBorder="1" applyAlignment="1" applyProtection="1">
      <alignment horizontal="center" vertical="center"/>
      <protection locked="0"/>
    </xf>
    <xf numFmtId="0" fontId="52" fillId="35" borderId="5" xfId="53" applyNumberFormat="1" applyFont="1" applyFill="1" applyBorder="1" applyAlignment="1">
      <alignment horizontal="center"/>
    </xf>
    <xf numFmtId="0" fontId="52" fillId="0" borderId="5" xfId="0" applyNumberFormat="1" applyFont="1" applyBorder="1" applyAlignment="1">
      <alignment horizontal="center" vertical="center"/>
    </xf>
    <xf numFmtId="0" fontId="52" fillId="35" borderId="5" xfId="0" applyNumberFormat="1" applyFont="1" applyFill="1" applyBorder="1" applyAlignment="1">
      <alignment horizontal="center"/>
    </xf>
    <xf numFmtId="0" fontId="9" fillId="0" borderId="5" xfId="55" applyNumberFormat="1" applyFont="1" applyFill="1" applyBorder="1" applyAlignment="1">
      <alignment horizontal="center" vertical="center"/>
    </xf>
    <xf numFmtId="0" fontId="9" fillId="0" borderId="5" xfId="0" applyNumberFormat="1" applyFont="1" applyBorder="1" applyAlignment="1" applyProtection="1">
      <alignment horizontal="center" vertical="center"/>
      <protection locked="0"/>
    </xf>
    <xf numFmtId="0" fontId="9" fillId="0" borderId="5" xfId="56" applyNumberFormat="1" applyFont="1" applyFill="1" applyBorder="1" applyAlignment="1">
      <alignment horizontal="center" vertical="center" wrapText="1"/>
    </xf>
    <xf numFmtId="0" fontId="9" fillId="0" borderId="5" xfId="0" applyNumberFormat="1" applyFont="1" applyBorder="1" applyAlignment="1">
      <alignment horizontal="center" vertical="center"/>
    </xf>
    <xf numFmtId="0" fontId="9" fillId="0" borderId="5" xfId="55" applyNumberFormat="1" applyFont="1" applyFill="1" applyBorder="1" applyAlignment="1" applyProtection="1">
      <alignment horizontal="center" vertical="center"/>
      <protection locked="0"/>
    </xf>
    <xf numFmtId="0" fontId="9" fillId="0" borderId="5" xfId="53" applyNumberFormat="1" applyFont="1" applyFill="1" applyBorder="1" applyAlignment="1" applyProtection="1">
      <alignment horizontal="center" vertical="center"/>
      <protection locked="0"/>
    </xf>
    <xf numFmtId="0" fontId="9" fillId="0" borderId="5" xfId="0" applyNumberFormat="1" applyFont="1" applyBorder="1" applyAlignment="1">
      <alignment horizontal="center" vertical="center" wrapText="1"/>
    </xf>
    <xf numFmtId="0" fontId="9" fillId="0" borderId="5" xfId="53" applyNumberFormat="1" applyFont="1" applyFill="1" applyBorder="1" applyAlignment="1">
      <alignment horizontal="center" vertical="center"/>
    </xf>
    <xf numFmtId="0" fontId="9" fillId="0" borderId="5" xfId="56" applyNumberFormat="1" applyFont="1" applyFill="1" applyBorder="1" applyAlignment="1">
      <alignment horizontal="center" vertical="center"/>
    </xf>
    <xf numFmtId="0" fontId="9" fillId="0" borderId="5" xfId="53" applyNumberFormat="1" applyFont="1" applyFill="1" applyBorder="1" applyAlignment="1" applyProtection="1">
      <alignment horizontal="center" vertical="center" wrapText="1"/>
      <protection locked="0"/>
    </xf>
    <xf numFmtId="0" fontId="9" fillId="0" borderId="5" xfId="54" applyNumberFormat="1" applyFont="1" applyFill="1" applyBorder="1" applyAlignment="1">
      <alignment horizontal="center" vertical="center" wrapText="1"/>
    </xf>
    <xf numFmtId="0" fontId="9" fillId="0" borderId="14" xfId="0" applyNumberFormat="1" applyFont="1" applyBorder="1" applyAlignment="1">
      <alignment horizontal="center" vertical="center"/>
    </xf>
    <xf numFmtId="0" fontId="55" fillId="36" borderId="14" xfId="0" applyNumberFormat="1" applyFont="1" applyFill="1" applyBorder="1" applyAlignment="1">
      <alignment horizontal="center"/>
    </xf>
    <xf numFmtId="0" fontId="52" fillId="0" borderId="0" xfId="0" applyNumberFormat="1" applyFont="1" applyAlignment="1" applyProtection="1">
      <alignment horizontal="center" vertical="center"/>
      <protection locked="0"/>
    </xf>
    <xf numFmtId="49" fontId="52" fillId="0" borderId="5" xfId="33" applyFont="1" applyBorder="1" applyAlignment="1" applyProtection="1">
      <alignment horizontal="center" vertical="center" wrapText="1"/>
      <protection locked="0"/>
    </xf>
    <xf numFmtId="49" fontId="52" fillId="0" borderId="5" xfId="33" applyFont="1" applyBorder="1" applyAlignment="1" applyProtection="1">
      <alignment horizontal="center" vertical="center"/>
      <protection locked="0"/>
    </xf>
    <xf numFmtId="0" fontId="52" fillId="0" borderId="5" xfId="38" applyNumberFormat="1" applyFont="1" applyBorder="1" applyAlignment="1" applyProtection="1">
      <alignment horizontal="center"/>
      <protection locked="0"/>
    </xf>
    <xf numFmtId="0" fontId="9" fillId="0" borderId="5" xfId="0" applyNumberFormat="1" applyFont="1" applyBorder="1" applyAlignment="1">
      <alignment horizontal="center"/>
    </xf>
    <xf numFmtId="49" fontId="52" fillId="35" borderId="5" xfId="33" applyFont="1" applyFill="1" applyBorder="1" applyAlignment="1" applyProtection="1">
      <alignment horizontal="center" vertical="center"/>
      <protection locked="0"/>
    </xf>
    <xf numFmtId="49" fontId="52" fillId="0" borderId="5" xfId="33" applyFont="1" applyBorder="1" applyAlignment="1" applyProtection="1">
      <alignment horizontal="left" vertical="center" wrapText="1"/>
      <protection locked="0"/>
    </xf>
    <xf numFmtId="49" fontId="53" fillId="0" borderId="13" xfId="49" applyNumberFormat="1" applyFont="1" applyBorder="1" applyAlignment="1" applyProtection="1">
      <alignment horizontal="center" vertical="center"/>
      <protection locked="0"/>
    </xf>
    <xf numFmtId="0" fontId="52" fillId="0" borderId="5" xfId="0" applyFont="1" applyBorder="1" applyAlignment="1">
      <alignment horizontal="left" vertical="center" wrapText="1"/>
    </xf>
    <xf numFmtId="0" fontId="9" fillId="0" borderId="5" xfId="0" applyFont="1" applyBorder="1" applyAlignment="1" applyProtection="1">
      <alignment horizontal="center"/>
      <protection locked="0"/>
    </xf>
    <xf numFmtId="49" fontId="13" fillId="0" borderId="13" xfId="49" applyNumberFormat="1" applyFont="1" applyFill="1" applyBorder="1" applyAlignment="1" applyProtection="1">
      <alignment horizontal="center" vertical="center"/>
      <protection locked="0"/>
    </xf>
    <xf numFmtId="0" fontId="9" fillId="0" borderId="5" xfId="0" applyFont="1" applyBorder="1" applyAlignment="1">
      <alignment horizontal="justify" vertical="justify"/>
    </xf>
    <xf numFmtId="169" fontId="9" fillId="0" borderId="5" xfId="0" applyNumberFormat="1" applyFont="1" applyBorder="1" applyAlignment="1" applyProtection="1">
      <alignment horizontal="center" vertical="center"/>
      <protection locked="0"/>
    </xf>
    <xf numFmtId="49" fontId="13" fillId="0" borderId="5" xfId="49" applyNumberFormat="1" applyFont="1" applyFill="1" applyBorder="1" applyAlignment="1" applyProtection="1">
      <alignment horizontal="center" vertical="center"/>
      <protection locked="0"/>
    </xf>
    <xf numFmtId="0" fontId="9" fillId="0" borderId="5" xfId="0" applyFont="1" applyBorder="1" applyAlignment="1">
      <alignment horizontal="left" wrapText="1"/>
    </xf>
    <xf numFmtId="0" fontId="9" fillId="35" borderId="5" xfId="0" applyFont="1" applyFill="1" applyBorder="1" applyAlignment="1" applyProtection="1">
      <alignment horizontal="center"/>
      <protection locked="0"/>
    </xf>
    <xf numFmtId="0" fontId="9" fillId="0" borderId="5" xfId="0" applyFont="1" applyBorder="1" applyAlignment="1" applyProtection="1">
      <alignment horizontal="left" wrapText="1"/>
      <protection locked="0"/>
    </xf>
    <xf numFmtId="0" fontId="52" fillId="0" borderId="5" xfId="0" applyFont="1" applyBorder="1" applyAlignment="1">
      <alignment horizontal="left" wrapText="1"/>
    </xf>
    <xf numFmtId="0" fontId="52" fillId="32" borderId="0" xfId="51" applyFont="1" applyBorder="1" applyAlignment="1" applyProtection="1">
      <alignment horizontal="center" vertical="center" wrapText="1"/>
      <protection/>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a" xfId="34"/>
    <cellStyle name="Cálculo" xfId="35"/>
    <cellStyle name="Celda de comprobación" xfId="36"/>
    <cellStyle name="Celda vinculada" xfId="37"/>
    <cellStyle name="Currency"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eaderStyle" xfId="48"/>
    <cellStyle name="Hyperlink" xfId="49"/>
    <cellStyle name="Incorrecto" xfId="50"/>
    <cellStyle name="MainTitle" xfId="51"/>
    <cellStyle name="Comma" xfId="52"/>
    <cellStyle name="Comma [0]" xfId="53"/>
    <cellStyle name="Currency" xfId="54"/>
    <cellStyle name="Currency [0]" xfId="55"/>
    <cellStyle name="Moneda [0] 2" xfId="56"/>
    <cellStyle name="Moneda 2" xfId="57"/>
    <cellStyle name="Neutral" xfId="58"/>
    <cellStyle name="Normal 2" xfId="59"/>
    <cellStyle name="Normal 2 2" xfId="60"/>
    <cellStyle name="Normal 3"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dxfs count="33">
    <dxf>
      <font>
        <b/>
        <color rgb="FFFFFFFF"/>
      </font>
      <fill>
        <patternFill patternType="solid">
          <fgColor rgb="FF658393"/>
          <bgColor rgb="FF658393"/>
        </patternFill>
      </fill>
    </dxf>
    <dxf>
      <font>
        <b/>
        <color rgb="FFFFFFFF"/>
      </font>
      <fill>
        <patternFill patternType="solid">
          <fgColor rgb="FF6F8D9D"/>
          <bgColor rgb="FF6F8D9D"/>
        </patternFill>
      </fill>
    </dxf>
    <dxf>
      <font>
        <b/>
        <color rgb="FFFFFFFF"/>
      </font>
      <fill>
        <patternFill patternType="solid">
          <fgColor rgb="FF7897A7"/>
          <bgColor rgb="FF7897A7"/>
        </patternFill>
      </fill>
    </dxf>
    <dxf>
      <font>
        <b/>
        <color rgb="FFFFFFFF"/>
      </font>
      <fill>
        <patternFill patternType="solid">
          <fgColor rgb="FF82A1B1"/>
          <bgColor rgb="FF82A1B1"/>
        </patternFill>
      </fill>
    </dxf>
    <dxf>
      <font>
        <b/>
        <color rgb="FFFFFFFF"/>
      </font>
      <fill>
        <patternFill patternType="solid">
          <fgColor rgb="FF8CABBB"/>
          <bgColor rgb="FF8CABBB"/>
        </patternFill>
      </fill>
    </dxf>
    <dxf>
      <font>
        <b/>
        <color rgb="FFFFFFFF"/>
      </font>
      <fill>
        <patternFill patternType="solid">
          <fgColor rgb="FF96B5C6"/>
          <bgColor rgb="FF96B5C6"/>
        </patternFill>
      </fill>
    </dxf>
    <dxf>
      <fill>
        <patternFill patternType="solid">
          <fgColor rgb="FFC0CFD7"/>
          <bgColor rgb="FFC0CFD7"/>
        </patternFill>
      </fill>
    </dxf>
    <dxf>
      <fill>
        <patternFill patternType="solid">
          <fgColor rgb="FFD5DFE4"/>
          <bgColor rgb="FFD5DFE4"/>
        </patternFill>
      </fill>
    </dxf>
    <dxf>
      <fill>
        <patternFill patternType="solid">
          <fgColor rgb="FFEAEFF2"/>
          <bgColor rgb="FFEAEFF2"/>
        </patternFill>
      </fill>
    </dxf>
    <dxf>
      <font>
        <b/>
        <color rgb="FFFFFFFF"/>
      </font>
      <fill>
        <patternFill patternType="solid">
          <fgColor rgb="FF658393"/>
          <bgColor rgb="FF658393"/>
        </patternFill>
      </fill>
    </dxf>
    <dxf>
      <font>
        <b/>
        <color rgb="FFFFFFFF"/>
      </font>
      <fill>
        <patternFill patternType="solid">
          <fgColor rgb="FF6F8D9D"/>
          <bgColor rgb="FF6F8D9D"/>
        </patternFill>
      </fill>
    </dxf>
    <dxf>
      <font>
        <b/>
        <color rgb="FFFFFFFF"/>
      </font>
      <fill>
        <patternFill patternType="solid">
          <fgColor rgb="FF7897A7"/>
          <bgColor rgb="FF7897A7"/>
        </patternFill>
      </fill>
    </dxf>
    <dxf>
      <font>
        <b/>
        <color rgb="FFFFFFFF"/>
      </font>
      <fill>
        <patternFill patternType="solid">
          <fgColor rgb="FF82A1B1"/>
          <bgColor rgb="FF82A1B1"/>
        </patternFill>
      </fill>
    </dxf>
    <dxf>
      <font>
        <b/>
        <color rgb="FFFFFFFF"/>
      </font>
      <fill>
        <patternFill patternType="solid">
          <fgColor rgb="FF8CABBB"/>
          <bgColor rgb="FF8CABBB"/>
        </patternFill>
      </fill>
    </dxf>
    <dxf>
      <font>
        <b/>
        <color rgb="FFFFFFFF"/>
      </font>
      <fill>
        <patternFill patternType="solid">
          <fgColor rgb="FF96B5C6"/>
          <bgColor rgb="FF96B5C6"/>
        </patternFill>
      </fill>
    </dxf>
    <dxf>
      <fill>
        <patternFill patternType="solid">
          <fgColor rgb="FFC0CFD7"/>
          <bgColor rgb="FFC0CFD7"/>
        </patternFill>
      </fill>
    </dxf>
    <dxf>
      <fill>
        <patternFill patternType="solid">
          <fgColor rgb="FFD5DFE4"/>
          <bgColor rgb="FFD5DFE4"/>
        </patternFill>
      </fill>
    </dxf>
    <dxf>
      <fill>
        <patternFill patternType="solid">
          <fgColor rgb="FFEAEFF2"/>
          <bgColor rgb="FFEAEFF2"/>
        </patternFill>
      </fill>
    </dxf>
    <dxf>
      <font>
        <b/>
        <color rgb="FFFFFFFF"/>
      </font>
      <fill>
        <patternFill patternType="solid">
          <fgColor rgb="FF658393"/>
          <bgColor rgb="FF658393"/>
        </patternFill>
      </fill>
    </dxf>
    <dxf>
      <font>
        <b/>
        <color rgb="FFFFFFFF"/>
      </font>
      <fill>
        <patternFill patternType="solid">
          <fgColor rgb="FF6F8D9D"/>
          <bgColor rgb="FF6F8D9D"/>
        </patternFill>
      </fill>
    </dxf>
    <dxf>
      <font>
        <b/>
        <color rgb="FFFFFFFF"/>
      </font>
      <fill>
        <patternFill patternType="solid">
          <fgColor rgb="FF7897A7"/>
          <bgColor rgb="FF7897A7"/>
        </patternFill>
      </fill>
    </dxf>
    <dxf>
      <font>
        <b/>
        <color rgb="FFFFFFFF"/>
      </font>
      <fill>
        <patternFill patternType="solid">
          <fgColor rgb="FF82A1B1"/>
          <bgColor rgb="FF82A1B1"/>
        </patternFill>
      </fill>
    </dxf>
    <dxf>
      <font>
        <b/>
        <color rgb="FFFFFFFF"/>
      </font>
      <fill>
        <patternFill patternType="solid">
          <fgColor rgb="FF8CABBB"/>
          <bgColor rgb="FF8CABBB"/>
        </patternFill>
      </fill>
    </dxf>
    <dxf>
      <font>
        <b/>
        <color rgb="FFFFFFFF"/>
      </font>
      <fill>
        <patternFill patternType="solid">
          <fgColor rgb="FF96B5C6"/>
          <bgColor rgb="FF96B5C6"/>
        </patternFill>
      </fill>
    </dxf>
    <dxf>
      <fill>
        <patternFill patternType="solid">
          <fgColor rgb="FFC0CFD7"/>
          <bgColor rgb="FFC0CFD7"/>
        </patternFill>
      </fill>
    </dxf>
    <dxf>
      <fill>
        <patternFill patternType="solid">
          <fgColor rgb="FFD5DFE4"/>
          <bgColor rgb="FFD5DFE4"/>
        </patternFill>
      </fill>
    </dxf>
    <dxf>
      <fill>
        <patternFill patternType="solid">
          <fgColor rgb="FFEAEFF2"/>
          <bgColor rgb="FFEAEFF2"/>
        </patternFill>
      </fill>
    </dxf>
    <dxf>
      <font>
        <b/>
        <color rgb="FFFFFFFF"/>
      </font>
      <fill>
        <patternFill patternType="solid">
          <fgColor rgb="FF96B5C6"/>
          <bgColor rgb="FF96B5C6"/>
        </patternFill>
      </fill>
      <border/>
    </dxf>
    <dxf>
      <font>
        <b/>
        <color rgb="FFFFFFFF"/>
      </font>
      <fill>
        <patternFill patternType="solid">
          <fgColor rgb="FF8CABBB"/>
          <bgColor rgb="FF8CABBB"/>
        </patternFill>
      </fill>
      <border/>
    </dxf>
    <dxf>
      <font>
        <b/>
        <color rgb="FFFFFFFF"/>
      </font>
      <fill>
        <patternFill patternType="solid">
          <fgColor rgb="FF82A1B1"/>
          <bgColor rgb="FF82A1B1"/>
        </patternFill>
      </fill>
      <border/>
    </dxf>
    <dxf>
      <font>
        <b/>
        <color rgb="FFFFFFFF"/>
      </font>
      <fill>
        <patternFill patternType="solid">
          <fgColor rgb="FF7897A7"/>
          <bgColor rgb="FF7897A7"/>
        </patternFill>
      </fill>
      <border/>
    </dxf>
    <dxf>
      <font>
        <b/>
        <color rgb="FFFFFFFF"/>
      </font>
      <fill>
        <patternFill patternType="solid">
          <fgColor rgb="FF6F8D9D"/>
          <bgColor rgb="FF6F8D9D"/>
        </patternFill>
      </fill>
      <border/>
    </dxf>
    <dxf>
      <font>
        <b/>
        <color rgb="FFFFFFFF"/>
      </font>
      <fill>
        <patternFill patternType="solid">
          <fgColor rgb="FF658393"/>
          <bgColor rgb="FF658393"/>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1152525</xdr:colOff>
      <xdr:row>214</xdr:row>
      <xdr:rowOff>0</xdr:rowOff>
    </xdr:from>
    <xdr:to>
      <xdr:col>1</xdr:col>
      <xdr:colOff>1152525</xdr:colOff>
      <xdr:row>214</xdr:row>
      <xdr:rowOff>38100</xdr:rowOff>
    </xdr:to>
    <xdr:pic>
      <xdr:nvPicPr>
        <xdr:cNvPr id="1" name="Picture 13"/>
        <xdr:cNvPicPr preferRelativeResize="1">
          <a:picLocks noChangeAspect="1"/>
        </xdr:cNvPicPr>
      </xdr:nvPicPr>
      <xdr:blipFill>
        <a:blip r:embed="rId1"/>
        <a:stretch>
          <a:fillRect/>
        </a:stretch>
      </xdr:blipFill>
      <xdr:spPr>
        <a:xfrm>
          <a:off x="2343150" y="107156250"/>
          <a:ext cx="0" cy="38100"/>
        </a:xfrm>
        <a:prstGeom prst="rect">
          <a:avLst/>
        </a:prstGeom>
        <a:noFill/>
        <a:ln w="9525" cmpd="sng">
          <a:noFill/>
        </a:ln>
      </xdr:spPr>
    </xdr:pic>
    <xdr:clientData/>
  </xdr:twoCellAnchor>
  <xdr:twoCellAnchor editAs="oneCell">
    <xdr:from>
      <xdr:col>1</xdr:col>
      <xdr:colOff>1152525</xdr:colOff>
      <xdr:row>214</xdr:row>
      <xdr:rowOff>0</xdr:rowOff>
    </xdr:from>
    <xdr:to>
      <xdr:col>1</xdr:col>
      <xdr:colOff>1152525</xdr:colOff>
      <xdr:row>214</xdr:row>
      <xdr:rowOff>38100</xdr:rowOff>
    </xdr:to>
    <xdr:pic>
      <xdr:nvPicPr>
        <xdr:cNvPr id="2" name="Picture 13"/>
        <xdr:cNvPicPr preferRelativeResize="1">
          <a:picLocks noChangeAspect="1"/>
        </xdr:cNvPicPr>
      </xdr:nvPicPr>
      <xdr:blipFill>
        <a:blip r:embed="rId1"/>
        <a:stretch>
          <a:fillRect/>
        </a:stretch>
      </xdr:blipFill>
      <xdr:spPr>
        <a:xfrm>
          <a:off x="2343150" y="107156250"/>
          <a:ext cx="0" cy="38100"/>
        </a:xfrm>
        <a:prstGeom prst="rect">
          <a:avLst/>
        </a:prstGeom>
        <a:noFill/>
        <a:ln w="9525" cmpd="sng">
          <a:noFill/>
        </a:ln>
      </xdr:spPr>
    </xdr:pic>
    <xdr:clientData/>
  </xdr:twoCellAnchor>
  <xdr:twoCellAnchor editAs="oneCell">
    <xdr:from>
      <xdr:col>1</xdr:col>
      <xdr:colOff>1152525</xdr:colOff>
      <xdr:row>214</xdr:row>
      <xdr:rowOff>0</xdr:rowOff>
    </xdr:from>
    <xdr:to>
      <xdr:col>1</xdr:col>
      <xdr:colOff>1152525</xdr:colOff>
      <xdr:row>214</xdr:row>
      <xdr:rowOff>38100</xdr:rowOff>
    </xdr:to>
    <xdr:pic>
      <xdr:nvPicPr>
        <xdr:cNvPr id="3" name="Picture 13"/>
        <xdr:cNvPicPr preferRelativeResize="1">
          <a:picLocks noChangeAspect="1"/>
        </xdr:cNvPicPr>
      </xdr:nvPicPr>
      <xdr:blipFill>
        <a:blip r:embed="rId1"/>
        <a:stretch>
          <a:fillRect/>
        </a:stretch>
      </xdr:blipFill>
      <xdr:spPr>
        <a:xfrm>
          <a:off x="2343150" y="107156250"/>
          <a:ext cx="0" cy="38100"/>
        </a:xfrm>
        <a:prstGeom prst="rect">
          <a:avLst/>
        </a:prstGeom>
        <a:noFill/>
        <a:ln w="9525" cmpd="sng">
          <a:noFill/>
        </a:ln>
      </xdr:spPr>
    </xdr:pic>
    <xdr:clientData/>
  </xdr:twoCellAnchor>
  <xdr:twoCellAnchor editAs="oneCell">
    <xdr:from>
      <xdr:col>1</xdr:col>
      <xdr:colOff>1152525</xdr:colOff>
      <xdr:row>214</xdr:row>
      <xdr:rowOff>0</xdr:rowOff>
    </xdr:from>
    <xdr:to>
      <xdr:col>1</xdr:col>
      <xdr:colOff>1152525</xdr:colOff>
      <xdr:row>214</xdr:row>
      <xdr:rowOff>38100</xdr:rowOff>
    </xdr:to>
    <xdr:pic>
      <xdr:nvPicPr>
        <xdr:cNvPr id="4" name="Picture 13"/>
        <xdr:cNvPicPr preferRelativeResize="1">
          <a:picLocks noChangeAspect="1"/>
        </xdr:cNvPicPr>
      </xdr:nvPicPr>
      <xdr:blipFill>
        <a:blip r:embed="rId1"/>
        <a:stretch>
          <a:fillRect/>
        </a:stretch>
      </xdr:blipFill>
      <xdr:spPr>
        <a:xfrm>
          <a:off x="2343150" y="107156250"/>
          <a:ext cx="0" cy="38100"/>
        </a:xfrm>
        <a:prstGeom prst="rect">
          <a:avLst/>
        </a:prstGeom>
        <a:noFill/>
        <a:ln w="9525" cmpd="sng">
          <a:noFill/>
        </a:ln>
      </xdr:spPr>
    </xdr:pic>
    <xdr:clientData/>
  </xdr:twoCellAnchor>
  <xdr:twoCellAnchor editAs="oneCell">
    <xdr:from>
      <xdr:col>2</xdr:col>
      <xdr:colOff>609600</xdr:colOff>
      <xdr:row>204</xdr:row>
      <xdr:rowOff>0</xdr:rowOff>
    </xdr:from>
    <xdr:to>
      <xdr:col>2</xdr:col>
      <xdr:colOff>609600</xdr:colOff>
      <xdr:row>205</xdr:row>
      <xdr:rowOff>171450</xdr:rowOff>
    </xdr:to>
    <xdr:pic>
      <xdr:nvPicPr>
        <xdr:cNvPr id="5" name="Picture 13"/>
        <xdr:cNvPicPr preferRelativeResize="1">
          <a:picLocks noChangeAspect="1"/>
        </xdr:cNvPicPr>
      </xdr:nvPicPr>
      <xdr:blipFill>
        <a:blip r:embed="rId1"/>
        <a:stretch>
          <a:fillRect/>
        </a:stretch>
      </xdr:blipFill>
      <xdr:spPr>
        <a:xfrm>
          <a:off x="4419600" y="102108000"/>
          <a:ext cx="0" cy="676275"/>
        </a:xfrm>
        <a:prstGeom prst="rect">
          <a:avLst/>
        </a:prstGeom>
        <a:noFill/>
        <a:ln w="9525" cmpd="sng">
          <a:noFill/>
        </a:ln>
      </xdr:spPr>
    </xdr:pic>
    <xdr:clientData/>
  </xdr:twoCellAnchor>
  <xdr:twoCellAnchor editAs="oneCell">
    <xdr:from>
      <xdr:col>2</xdr:col>
      <xdr:colOff>609600</xdr:colOff>
      <xdr:row>204</xdr:row>
      <xdr:rowOff>0</xdr:rowOff>
    </xdr:from>
    <xdr:to>
      <xdr:col>2</xdr:col>
      <xdr:colOff>609600</xdr:colOff>
      <xdr:row>205</xdr:row>
      <xdr:rowOff>171450</xdr:rowOff>
    </xdr:to>
    <xdr:pic>
      <xdr:nvPicPr>
        <xdr:cNvPr id="6" name="Picture 13"/>
        <xdr:cNvPicPr preferRelativeResize="1">
          <a:picLocks noChangeAspect="1"/>
        </xdr:cNvPicPr>
      </xdr:nvPicPr>
      <xdr:blipFill>
        <a:blip r:embed="rId1"/>
        <a:stretch>
          <a:fillRect/>
        </a:stretch>
      </xdr:blipFill>
      <xdr:spPr>
        <a:xfrm>
          <a:off x="4419600" y="102108000"/>
          <a:ext cx="0" cy="676275"/>
        </a:xfrm>
        <a:prstGeom prst="rect">
          <a:avLst/>
        </a:prstGeom>
        <a:noFill/>
        <a:ln w="9525" cmpd="sng">
          <a:noFill/>
        </a:ln>
      </xdr:spPr>
    </xdr:pic>
    <xdr:clientData/>
  </xdr:twoCellAnchor>
  <xdr:twoCellAnchor editAs="oneCell">
    <xdr:from>
      <xdr:col>2</xdr:col>
      <xdr:colOff>609600</xdr:colOff>
      <xdr:row>204</xdr:row>
      <xdr:rowOff>0</xdr:rowOff>
    </xdr:from>
    <xdr:to>
      <xdr:col>2</xdr:col>
      <xdr:colOff>609600</xdr:colOff>
      <xdr:row>205</xdr:row>
      <xdr:rowOff>171450</xdr:rowOff>
    </xdr:to>
    <xdr:pic>
      <xdr:nvPicPr>
        <xdr:cNvPr id="7" name="Picture 13"/>
        <xdr:cNvPicPr preferRelativeResize="1">
          <a:picLocks noChangeAspect="1"/>
        </xdr:cNvPicPr>
      </xdr:nvPicPr>
      <xdr:blipFill>
        <a:blip r:embed="rId1"/>
        <a:stretch>
          <a:fillRect/>
        </a:stretch>
      </xdr:blipFill>
      <xdr:spPr>
        <a:xfrm>
          <a:off x="4419600" y="102108000"/>
          <a:ext cx="0" cy="676275"/>
        </a:xfrm>
        <a:prstGeom prst="rect">
          <a:avLst/>
        </a:prstGeom>
        <a:noFill/>
        <a:ln w="9525" cmpd="sng">
          <a:noFill/>
        </a:ln>
      </xdr:spPr>
    </xdr:pic>
    <xdr:clientData/>
  </xdr:twoCellAnchor>
  <xdr:twoCellAnchor editAs="oneCell">
    <xdr:from>
      <xdr:col>2</xdr:col>
      <xdr:colOff>609600</xdr:colOff>
      <xdr:row>204</xdr:row>
      <xdr:rowOff>0</xdr:rowOff>
    </xdr:from>
    <xdr:to>
      <xdr:col>2</xdr:col>
      <xdr:colOff>609600</xdr:colOff>
      <xdr:row>205</xdr:row>
      <xdr:rowOff>171450</xdr:rowOff>
    </xdr:to>
    <xdr:pic>
      <xdr:nvPicPr>
        <xdr:cNvPr id="8" name="Picture 13"/>
        <xdr:cNvPicPr preferRelativeResize="1">
          <a:picLocks noChangeAspect="1"/>
        </xdr:cNvPicPr>
      </xdr:nvPicPr>
      <xdr:blipFill>
        <a:blip r:embed="rId1"/>
        <a:stretch>
          <a:fillRect/>
        </a:stretch>
      </xdr:blipFill>
      <xdr:spPr>
        <a:xfrm>
          <a:off x="4419600" y="102108000"/>
          <a:ext cx="0" cy="676275"/>
        </a:xfrm>
        <a:prstGeom prst="rect">
          <a:avLst/>
        </a:prstGeom>
        <a:noFill/>
        <a:ln w="9525" cmpd="sng">
          <a:noFill/>
        </a:ln>
      </xdr:spPr>
    </xdr:pic>
    <xdr:clientData/>
  </xdr:twoCellAnchor>
  <xdr:twoCellAnchor editAs="oneCell">
    <xdr:from>
      <xdr:col>1</xdr:col>
      <xdr:colOff>1209675</xdr:colOff>
      <xdr:row>204</xdr:row>
      <xdr:rowOff>0</xdr:rowOff>
    </xdr:from>
    <xdr:to>
      <xdr:col>1</xdr:col>
      <xdr:colOff>1209675</xdr:colOff>
      <xdr:row>205</xdr:row>
      <xdr:rowOff>171450</xdr:rowOff>
    </xdr:to>
    <xdr:pic>
      <xdr:nvPicPr>
        <xdr:cNvPr id="9" name="Picture 13"/>
        <xdr:cNvPicPr preferRelativeResize="1">
          <a:picLocks noChangeAspect="1"/>
        </xdr:cNvPicPr>
      </xdr:nvPicPr>
      <xdr:blipFill>
        <a:blip r:embed="rId1"/>
        <a:stretch>
          <a:fillRect/>
        </a:stretch>
      </xdr:blipFill>
      <xdr:spPr>
        <a:xfrm>
          <a:off x="2400300" y="102108000"/>
          <a:ext cx="0" cy="676275"/>
        </a:xfrm>
        <a:prstGeom prst="rect">
          <a:avLst/>
        </a:prstGeom>
        <a:noFill/>
        <a:ln w="9525" cmpd="sng">
          <a:noFill/>
        </a:ln>
      </xdr:spPr>
    </xdr:pic>
    <xdr:clientData/>
  </xdr:twoCellAnchor>
  <xdr:twoCellAnchor editAs="oneCell">
    <xdr:from>
      <xdr:col>1</xdr:col>
      <xdr:colOff>1209675</xdr:colOff>
      <xdr:row>204</xdr:row>
      <xdr:rowOff>0</xdr:rowOff>
    </xdr:from>
    <xdr:to>
      <xdr:col>1</xdr:col>
      <xdr:colOff>1209675</xdr:colOff>
      <xdr:row>205</xdr:row>
      <xdr:rowOff>171450</xdr:rowOff>
    </xdr:to>
    <xdr:pic>
      <xdr:nvPicPr>
        <xdr:cNvPr id="10" name="Picture 13"/>
        <xdr:cNvPicPr preferRelativeResize="1">
          <a:picLocks noChangeAspect="1"/>
        </xdr:cNvPicPr>
      </xdr:nvPicPr>
      <xdr:blipFill>
        <a:blip r:embed="rId1"/>
        <a:stretch>
          <a:fillRect/>
        </a:stretch>
      </xdr:blipFill>
      <xdr:spPr>
        <a:xfrm>
          <a:off x="2400300" y="102108000"/>
          <a:ext cx="0" cy="676275"/>
        </a:xfrm>
        <a:prstGeom prst="rect">
          <a:avLst/>
        </a:prstGeom>
        <a:noFill/>
        <a:ln w="9525" cmpd="sng">
          <a:noFill/>
        </a:ln>
      </xdr:spPr>
    </xdr:pic>
    <xdr:clientData/>
  </xdr:twoCellAnchor>
  <xdr:twoCellAnchor editAs="oneCell">
    <xdr:from>
      <xdr:col>1</xdr:col>
      <xdr:colOff>1209675</xdr:colOff>
      <xdr:row>204</xdr:row>
      <xdr:rowOff>0</xdr:rowOff>
    </xdr:from>
    <xdr:to>
      <xdr:col>1</xdr:col>
      <xdr:colOff>1209675</xdr:colOff>
      <xdr:row>205</xdr:row>
      <xdr:rowOff>171450</xdr:rowOff>
    </xdr:to>
    <xdr:pic>
      <xdr:nvPicPr>
        <xdr:cNvPr id="11" name="Picture 13"/>
        <xdr:cNvPicPr preferRelativeResize="1">
          <a:picLocks noChangeAspect="1"/>
        </xdr:cNvPicPr>
      </xdr:nvPicPr>
      <xdr:blipFill>
        <a:blip r:embed="rId1"/>
        <a:stretch>
          <a:fillRect/>
        </a:stretch>
      </xdr:blipFill>
      <xdr:spPr>
        <a:xfrm>
          <a:off x="2400300" y="102108000"/>
          <a:ext cx="0" cy="676275"/>
        </a:xfrm>
        <a:prstGeom prst="rect">
          <a:avLst/>
        </a:prstGeom>
        <a:noFill/>
        <a:ln w="9525" cmpd="sng">
          <a:noFill/>
        </a:ln>
      </xdr:spPr>
    </xdr:pic>
    <xdr:clientData/>
  </xdr:twoCellAnchor>
  <xdr:twoCellAnchor editAs="oneCell">
    <xdr:from>
      <xdr:col>1</xdr:col>
      <xdr:colOff>1247775</xdr:colOff>
      <xdr:row>204</xdr:row>
      <xdr:rowOff>0</xdr:rowOff>
    </xdr:from>
    <xdr:to>
      <xdr:col>1</xdr:col>
      <xdr:colOff>1247775</xdr:colOff>
      <xdr:row>205</xdr:row>
      <xdr:rowOff>323850</xdr:rowOff>
    </xdr:to>
    <xdr:pic>
      <xdr:nvPicPr>
        <xdr:cNvPr id="12" name="Picture 13"/>
        <xdr:cNvPicPr preferRelativeResize="1">
          <a:picLocks noChangeAspect="1"/>
        </xdr:cNvPicPr>
      </xdr:nvPicPr>
      <xdr:blipFill>
        <a:blip r:embed="rId1"/>
        <a:stretch>
          <a:fillRect/>
        </a:stretch>
      </xdr:blipFill>
      <xdr:spPr>
        <a:xfrm>
          <a:off x="2438400" y="102108000"/>
          <a:ext cx="0" cy="828675"/>
        </a:xfrm>
        <a:prstGeom prst="rect">
          <a:avLst/>
        </a:prstGeom>
        <a:noFill/>
        <a:ln w="9525" cmpd="sng">
          <a:noFill/>
        </a:ln>
      </xdr:spPr>
    </xdr:pic>
    <xdr:clientData/>
  </xdr:twoCellAnchor>
  <xdr:twoCellAnchor editAs="oneCell">
    <xdr:from>
      <xdr:col>1</xdr:col>
      <xdr:colOff>1209675</xdr:colOff>
      <xdr:row>204</xdr:row>
      <xdr:rowOff>0</xdr:rowOff>
    </xdr:from>
    <xdr:to>
      <xdr:col>1</xdr:col>
      <xdr:colOff>1209675</xdr:colOff>
      <xdr:row>205</xdr:row>
      <xdr:rowOff>171450</xdr:rowOff>
    </xdr:to>
    <xdr:pic>
      <xdr:nvPicPr>
        <xdr:cNvPr id="13" name="Picture 13"/>
        <xdr:cNvPicPr preferRelativeResize="1">
          <a:picLocks noChangeAspect="1"/>
        </xdr:cNvPicPr>
      </xdr:nvPicPr>
      <xdr:blipFill>
        <a:blip r:embed="rId1"/>
        <a:stretch>
          <a:fillRect/>
        </a:stretch>
      </xdr:blipFill>
      <xdr:spPr>
        <a:xfrm>
          <a:off x="2400300" y="102108000"/>
          <a:ext cx="0" cy="676275"/>
        </a:xfrm>
        <a:prstGeom prst="rect">
          <a:avLst/>
        </a:prstGeom>
        <a:noFill/>
        <a:ln w="9525" cmpd="sng">
          <a:noFill/>
        </a:ln>
      </xdr:spPr>
    </xdr:pic>
    <xdr:clientData/>
  </xdr:twoCellAnchor>
  <xdr:twoCellAnchor editAs="oneCell">
    <xdr:from>
      <xdr:col>1</xdr:col>
      <xdr:colOff>1209675</xdr:colOff>
      <xdr:row>204</xdr:row>
      <xdr:rowOff>0</xdr:rowOff>
    </xdr:from>
    <xdr:to>
      <xdr:col>1</xdr:col>
      <xdr:colOff>1209675</xdr:colOff>
      <xdr:row>205</xdr:row>
      <xdr:rowOff>171450</xdr:rowOff>
    </xdr:to>
    <xdr:pic>
      <xdr:nvPicPr>
        <xdr:cNvPr id="14" name="Picture 13"/>
        <xdr:cNvPicPr preferRelativeResize="1">
          <a:picLocks noChangeAspect="1"/>
        </xdr:cNvPicPr>
      </xdr:nvPicPr>
      <xdr:blipFill>
        <a:blip r:embed="rId1"/>
        <a:stretch>
          <a:fillRect/>
        </a:stretch>
      </xdr:blipFill>
      <xdr:spPr>
        <a:xfrm>
          <a:off x="2400300" y="102108000"/>
          <a:ext cx="0" cy="676275"/>
        </a:xfrm>
        <a:prstGeom prst="rect">
          <a:avLst/>
        </a:prstGeom>
        <a:noFill/>
        <a:ln w="9525" cmpd="sng">
          <a:noFill/>
        </a:ln>
      </xdr:spPr>
    </xdr:pic>
    <xdr:clientData/>
  </xdr:twoCellAnchor>
  <xdr:twoCellAnchor editAs="oneCell">
    <xdr:from>
      <xdr:col>1</xdr:col>
      <xdr:colOff>1209675</xdr:colOff>
      <xdr:row>204</xdr:row>
      <xdr:rowOff>0</xdr:rowOff>
    </xdr:from>
    <xdr:to>
      <xdr:col>1</xdr:col>
      <xdr:colOff>1209675</xdr:colOff>
      <xdr:row>205</xdr:row>
      <xdr:rowOff>171450</xdr:rowOff>
    </xdr:to>
    <xdr:pic>
      <xdr:nvPicPr>
        <xdr:cNvPr id="15" name="Picture 13"/>
        <xdr:cNvPicPr preferRelativeResize="1">
          <a:picLocks noChangeAspect="1"/>
        </xdr:cNvPicPr>
      </xdr:nvPicPr>
      <xdr:blipFill>
        <a:blip r:embed="rId1"/>
        <a:stretch>
          <a:fillRect/>
        </a:stretch>
      </xdr:blipFill>
      <xdr:spPr>
        <a:xfrm>
          <a:off x="2400300" y="102108000"/>
          <a:ext cx="0" cy="676275"/>
        </a:xfrm>
        <a:prstGeom prst="rect">
          <a:avLst/>
        </a:prstGeom>
        <a:noFill/>
        <a:ln w="9525" cmpd="sng">
          <a:noFill/>
        </a:ln>
      </xdr:spPr>
    </xdr:pic>
    <xdr:clientData/>
  </xdr:twoCellAnchor>
  <xdr:twoCellAnchor editAs="oneCell">
    <xdr:from>
      <xdr:col>1</xdr:col>
      <xdr:colOff>1209675</xdr:colOff>
      <xdr:row>204</xdr:row>
      <xdr:rowOff>0</xdr:rowOff>
    </xdr:from>
    <xdr:to>
      <xdr:col>1</xdr:col>
      <xdr:colOff>1209675</xdr:colOff>
      <xdr:row>205</xdr:row>
      <xdr:rowOff>171450</xdr:rowOff>
    </xdr:to>
    <xdr:pic>
      <xdr:nvPicPr>
        <xdr:cNvPr id="16" name="Picture 13"/>
        <xdr:cNvPicPr preferRelativeResize="1">
          <a:picLocks noChangeAspect="1"/>
        </xdr:cNvPicPr>
      </xdr:nvPicPr>
      <xdr:blipFill>
        <a:blip r:embed="rId1"/>
        <a:stretch>
          <a:fillRect/>
        </a:stretch>
      </xdr:blipFill>
      <xdr:spPr>
        <a:xfrm>
          <a:off x="2400300" y="102108000"/>
          <a:ext cx="0" cy="676275"/>
        </a:xfrm>
        <a:prstGeom prst="rect">
          <a:avLst/>
        </a:prstGeom>
        <a:noFill/>
        <a:ln w="9525" cmpd="sng">
          <a:noFill/>
        </a:ln>
      </xdr:spPr>
    </xdr:pic>
    <xdr:clientData/>
  </xdr:twoCellAnchor>
  <xdr:twoCellAnchor editAs="oneCell">
    <xdr:from>
      <xdr:col>1</xdr:col>
      <xdr:colOff>1209675</xdr:colOff>
      <xdr:row>204</xdr:row>
      <xdr:rowOff>0</xdr:rowOff>
    </xdr:from>
    <xdr:to>
      <xdr:col>1</xdr:col>
      <xdr:colOff>1209675</xdr:colOff>
      <xdr:row>205</xdr:row>
      <xdr:rowOff>171450</xdr:rowOff>
    </xdr:to>
    <xdr:pic>
      <xdr:nvPicPr>
        <xdr:cNvPr id="17" name="Picture 13"/>
        <xdr:cNvPicPr preferRelativeResize="1">
          <a:picLocks noChangeAspect="1"/>
        </xdr:cNvPicPr>
      </xdr:nvPicPr>
      <xdr:blipFill>
        <a:blip r:embed="rId1"/>
        <a:stretch>
          <a:fillRect/>
        </a:stretch>
      </xdr:blipFill>
      <xdr:spPr>
        <a:xfrm>
          <a:off x="2400300" y="102108000"/>
          <a:ext cx="0" cy="676275"/>
        </a:xfrm>
        <a:prstGeom prst="rect">
          <a:avLst/>
        </a:prstGeom>
        <a:noFill/>
        <a:ln w="9525" cmpd="sng">
          <a:noFill/>
        </a:ln>
      </xdr:spPr>
    </xdr:pic>
    <xdr:clientData/>
  </xdr:twoCellAnchor>
  <xdr:twoCellAnchor editAs="oneCell">
    <xdr:from>
      <xdr:col>1</xdr:col>
      <xdr:colOff>1209675</xdr:colOff>
      <xdr:row>204</xdr:row>
      <xdr:rowOff>0</xdr:rowOff>
    </xdr:from>
    <xdr:to>
      <xdr:col>1</xdr:col>
      <xdr:colOff>1209675</xdr:colOff>
      <xdr:row>205</xdr:row>
      <xdr:rowOff>171450</xdr:rowOff>
    </xdr:to>
    <xdr:pic>
      <xdr:nvPicPr>
        <xdr:cNvPr id="18" name="Picture 13"/>
        <xdr:cNvPicPr preferRelativeResize="1">
          <a:picLocks noChangeAspect="1"/>
        </xdr:cNvPicPr>
      </xdr:nvPicPr>
      <xdr:blipFill>
        <a:blip r:embed="rId1"/>
        <a:stretch>
          <a:fillRect/>
        </a:stretch>
      </xdr:blipFill>
      <xdr:spPr>
        <a:xfrm>
          <a:off x="2400300" y="102108000"/>
          <a:ext cx="0" cy="676275"/>
        </a:xfrm>
        <a:prstGeom prst="rect">
          <a:avLst/>
        </a:prstGeom>
        <a:noFill/>
        <a:ln w="9525" cmpd="sng">
          <a:noFill/>
        </a:ln>
      </xdr:spPr>
    </xdr:pic>
    <xdr:clientData/>
  </xdr:twoCellAnchor>
  <xdr:twoCellAnchor editAs="oneCell">
    <xdr:from>
      <xdr:col>1</xdr:col>
      <xdr:colOff>1209675</xdr:colOff>
      <xdr:row>204</xdr:row>
      <xdr:rowOff>0</xdr:rowOff>
    </xdr:from>
    <xdr:to>
      <xdr:col>1</xdr:col>
      <xdr:colOff>1209675</xdr:colOff>
      <xdr:row>205</xdr:row>
      <xdr:rowOff>171450</xdr:rowOff>
    </xdr:to>
    <xdr:pic>
      <xdr:nvPicPr>
        <xdr:cNvPr id="19" name="Picture 13"/>
        <xdr:cNvPicPr preferRelativeResize="1">
          <a:picLocks noChangeAspect="1"/>
        </xdr:cNvPicPr>
      </xdr:nvPicPr>
      <xdr:blipFill>
        <a:blip r:embed="rId1"/>
        <a:stretch>
          <a:fillRect/>
        </a:stretch>
      </xdr:blipFill>
      <xdr:spPr>
        <a:xfrm>
          <a:off x="2400300" y="102108000"/>
          <a:ext cx="0" cy="676275"/>
        </a:xfrm>
        <a:prstGeom prst="rect">
          <a:avLst/>
        </a:prstGeom>
        <a:noFill/>
        <a:ln w="9525" cmpd="sng">
          <a:noFill/>
        </a:ln>
      </xdr:spPr>
    </xdr:pic>
    <xdr:clientData/>
  </xdr:twoCellAnchor>
  <xdr:twoCellAnchor editAs="oneCell">
    <xdr:from>
      <xdr:col>1</xdr:col>
      <xdr:colOff>1247775</xdr:colOff>
      <xdr:row>204</xdr:row>
      <xdr:rowOff>0</xdr:rowOff>
    </xdr:from>
    <xdr:to>
      <xdr:col>1</xdr:col>
      <xdr:colOff>1247775</xdr:colOff>
      <xdr:row>205</xdr:row>
      <xdr:rowOff>323850</xdr:rowOff>
    </xdr:to>
    <xdr:pic>
      <xdr:nvPicPr>
        <xdr:cNvPr id="20" name="Picture 13"/>
        <xdr:cNvPicPr preferRelativeResize="1">
          <a:picLocks noChangeAspect="1"/>
        </xdr:cNvPicPr>
      </xdr:nvPicPr>
      <xdr:blipFill>
        <a:blip r:embed="rId1"/>
        <a:stretch>
          <a:fillRect/>
        </a:stretch>
      </xdr:blipFill>
      <xdr:spPr>
        <a:xfrm>
          <a:off x="2438400" y="102108000"/>
          <a:ext cx="0" cy="828675"/>
        </a:xfrm>
        <a:prstGeom prst="rect">
          <a:avLst/>
        </a:prstGeom>
        <a:noFill/>
        <a:ln w="9525" cmpd="sng">
          <a:noFill/>
        </a:ln>
      </xdr:spPr>
    </xdr:pic>
    <xdr:clientData/>
  </xdr:twoCellAnchor>
  <xdr:twoCellAnchor editAs="oneCell">
    <xdr:from>
      <xdr:col>1</xdr:col>
      <xdr:colOff>1209675</xdr:colOff>
      <xdr:row>204</xdr:row>
      <xdr:rowOff>0</xdr:rowOff>
    </xdr:from>
    <xdr:to>
      <xdr:col>1</xdr:col>
      <xdr:colOff>1209675</xdr:colOff>
      <xdr:row>205</xdr:row>
      <xdr:rowOff>171450</xdr:rowOff>
    </xdr:to>
    <xdr:pic>
      <xdr:nvPicPr>
        <xdr:cNvPr id="21" name="Picture 13"/>
        <xdr:cNvPicPr preferRelativeResize="1">
          <a:picLocks noChangeAspect="1"/>
        </xdr:cNvPicPr>
      </xdr:nvPicPr>
      <xdr:blipFill>
        <a:blip r:embed="rId1"/>
        <a:stretch>
          <a:fillRect/>
        </a:stretch>
      </xdr:blipFill>
      <xdr:spPr>
        <a:xfrm>
          <a:off x="2400300" y="102108000"/>
          <a:ext cx="0" cy="676275"/>
        </a:xfrm>
        <a:prstGeom prst="rect">
          <a:avLst/>
        </a:prstGeom>
        <a:noFill/>
        <a:ln w="9525" cmpd="sng">
          <a:noFill/>
        </a:ln>
      </xdr:spPr>
    </xdr:pic>
    <xdr:clientData/>
  </xdr:twoCellAnchor>
  <xdr:twoCellAnchor editAs="oneCell">
    <xdr:from>
      <xdr:col>1</xdr:col>
      <xdr:colOff>1209675</xdr:colOff>
      <xdr:row>204</xdr:row>
      <xdr:rowOff>0</xdr:rowOff>
    </xdr:from>
    <xdr:to>
      <xdr:col>1</xdr:col>
      <xdr:colOff>1209675</xdr:colOff>
      <xdr:row>205</xdr:row>
      <xdr:rowOff>171450</xdr:rowOff>
    </xdr:to>
    <xdr:pic>
      <xdr:nvPicPr>
        <xdr:cNvPr id="22" name="Picture 13"/>
        <xdr:cNvPicPr preferRelativeResize="1">
          <a:picLocks noChangeAspect="1"/>
        </xdr:cNvPicPr>
      </xdr:nvPicPr>
      <xdr:blipFill>
        <a:blip r:embed="rId1"/>
        <a:stretch>
          <a:fillRect/>
        </a:stretch>
      </xdr:blipFill>
      <xdr:spPr>
        <a:xfrm>
          <a:off x="2400300" y="102108000"/>
          <a:ext cx="0" cy="676275"/>
        </a:xfrm>
        <a:prstGeom prst="rect">
          <a:avLst/>
        </a:prstGeom>
        <a:noFill/>
        <a:ln w="9525" cmpd="sng">
          <a:noFill/>
        </a:ln>
      </xdr:spPr>
    </xdr:pic>
    <xdr:clientData/>
  </xdr:twoCellAnchor>
  <xdr:twoCellAnchor editAs="oneCell">
    <xdr:from>
      <xdr:col>1</xdr:col>
      <xdr:colOff>1209675</xdr:colOff>
      <xdr:row>204</xdr:row>
      <xdr:rowOff>0</xdr:rowOff>
    </xdr:from>
    <xdr:to>
      <xdr:col>1</xdr:col>
      <xdr:colOff>1209675</xdr:colOff>
      <xdr:row>205</xdr:row>
      <xdr:rowOff>171450</xdr:rowOff>
    </xdr:to>
    <xdr:pic>
      <xdr:nvPicPr>
        <xdr:cNvPr id="23" name="Picture 13"/>
        <xdr:cNvPicPr preferRelativeResize="1">
          <a:picLocks noChangeAspect="1"/>
        </xdr:cNvPicPr>
      </xdr:nvPicPr>
      <xdr:blipFill>
        <a:blip r:embed="rId1"/>
        <a:stretch>
          <a:fillRect/>
        </a:stretch>
      </xdr:blipFill>
      <xdr:spPr>
        <a:xfrm>
          <a:off x="2400300" y="102108000"/>
          <a:ext cx="0" cy="676275"/>
        </a:xfrm>
        <a:prstGeom prst="rect">
          <a:avLst/>
        </a:prstGeom>
        <a:noFill/>
        <a:ln w="9525" cmpd="sng">
          <a:noFill/>
        </a:ln>
      </xdr:spPr>
    </xdr:pic>
    <xdr:clientData/>
  </xdr:twoCellAnchor>
  <xdr:twoCellAnchor editAs="oneCell">
    <xdr:from>
      <xdr:col>1</xdr:col>
      <xdr:colOff>1209675</xdr:colOff>
      <xdr:row>204</xdr:row>
      <xdr:rowOff>0</xdr:rowOff>
    </xdr:from>
    <xdr:to>
      <xdr:col>1</xdr:col>
      <xdr:colOff>1209675</xdr:colOff>
      <xdr:row>205</xdr:row>
      <xdr:rowOff>171450</xdr:rowOff>
    </xdr:to>
    <xdr:pic>
      <xdr:nvPicPr>
        <xdr:cNvPr id="24" name="Picture 13"/>
        <xdr:cNvPicPr preferRelativeResize="1">
          <a:picLocks noChangeAspect="1"/>
        </xdr:cNvPicPr>
      </xdr:nvPicPr>
      <xdr:blipFill>
        <a:blip r:embed="rId1"/>
        <a:stretch>
          <a:fillRect/>
        </a:stretch>
      </xdr:blipFill>
      <xdr:spPr>
        <a:xfrm>
          <a:off x="2400300" y="102108000"/>
          <a:ext cx="0" cy="676275"/>
        </a:xfrm>
        <a:prstGeom prst="rect">
          <a:avLst/>
        </a:prstGeom>
        <a:noFill/>
        <a:ln w="9525" cmpd="sng">
          <a:noFill/>
        </a:ln>
      </xdr:spPr>
    </xdr:pic>
    <xdr:clientData/>
  </xdr:twoCellAnchor>
  <xdr:twoCellAnchor editAs="oneCell">
    <xdr:from>
      <xdr:col>1</xdr:col>
      <xdr:colOff>1209675</xdr:colOff>
      <xdr:row>197</xdr:row>
      <xdr:rowOff>0</xdr:rowOff>
    </xdr:from>
    <xdr:to>
      <xdr:col>1</xdr:col>
      <xdr:colOff>1209675</xdr:colOff>
      <xdr:row>198</xdr:row>
      <xdr:rowOff>171450</xdr:rowOff>
    </xdr:to>
    <xdr:pic>
      <xdr:nvPicPr>
        <xdr:cNvPr id="25" name="Picture 13"/>
        <xdr:cNvPicPr preferRelativeResize="1">
          <a:picLocks noChangeAspect="1"/>
        </xdr:cNvPicPr>
      </xdr:nvPicPr>
      <xdr:blipFill>
        <a:blip r:embed="rId1"/>
        <a:stretch>
          <a:fillRect/>
        </a:stretch>
      </xdr:blipFill>
      <xdr:spPr>
        <a:xfrm>
          <a:off x="2400300" y="98574225"/>
          <a:ext cx="0" cy="676275"/>
        </a:xfrm>
        <a:prstGeom prst="rect">
          <a:avLst/>
        </a:prstGeom>
        <a:noFill/>
        <a:ln w="9525" cmpd="sng">
          <a:noFill/>
        </a:ln>
      </xdr:spPr>
    </xdr:pic>
    <xdr:clientData/>
  </xdr:twoCellAnchor>
  <xdr:twoCellAnchor editAs="oneCell">
    <xdr:from>
      <xdr:col>1</xdr:col>
      <xdr:colOff>1209675</xdr:colOff>
      <xdr:row>197</xdr:row>
      <xdr:rowOff>0</xdr:rowOff>
    </xdr:from>
    <xdr:to>
      <xdr:col>1</xdr:col>
      <xdr:colOff>1209675</xdr:colOff>
      <xdr:row>198</xdr:row>
      <xdr:rowOff>171450</xdr:rowOff>
    </xdr:to>
    <xdr:pic>
      <xdr:nvPicPr>
        <xdr:cNvPr id="26" name="Picture 13"/>
        <xdr:cNvPicPr preferRelativeResize="1">
          <a:picLocks noChangeAspect="1"/>
        </xdr:cNvPicPr>
      </xdr:nvPicPr>
      <xdr:blipFill>
        <a:blip r:embed="rId1"/>
        <a:stretch>
          <a:fillRect/>
        </a:stretch>
      </xdr:blipFill>
      <xdr:spPr>
        <a:xfrm>
          <a:off x="2400300" y="98574225"/>
          <a:ext cx="0" cy="676275"/>
        </a:xfrm>
        <a:prstGeom prst="rect">
          <a:avLst/>
        </a:prstGeom>
        <a:noFill/>
        <a:ln w="9525" cmpd="sng">
          <a:noFill/>
        </a:ln>
      </xdr:spPr>
    </xdr:pic>
    <xdr:clientData/>
  </xdr:twoCellAnchor>
  <xdr:twoCellAnchor editAs="oneCell">
    <xdr:from>
      <xdr:col>1</xdr:col>
      <xdr:colOff>1209675</xdr:colOff>
      <xdr:row>197</xdr:row>
      <xdr:rowOff>0</xdr:rowOff>
    </xdr:from>
    <xdr:to>
      <xdr:col>1</xdr:col>
      <xdr:colOff>1209675</xdr:colOff>
      <xdr:row>198</xdr:row>
      <xdr:rowOff>171450</xdr:rowOff>
    </xdr:to>
    <xdr:pic>
      <xdr:nvPicPr>
        <xdr:cNvPr id="27" name="Picture 13"/>
        <xdr:cNvPicPr preferRelativeResize="1">
          <a:picLocks noChangeAspect="1"/>
        </xdr:cNvPicPr>
      </xdr:nvPicPr>
      <xdr:blipFill>
        <a:blip r:embed="rId1"/>
        <a:stretch>
          <a:fillRect/>
        </a:stretch>
      </xdr:blipFill>
      <xdr:spPr>
        <a:xfrm>
          <a:off x="2400300" y="98574225"/>
          <a:ext cx="0" cy="676275"/>
        </a:xfrm>
        <a:prstGeom prst="rect">
          <a:avLst/>
        </a:prstGeom>
        <a:noFill/>
        <a:ln w="9525" cmpd="sng">
          <a:noFill/>
        </a:ln>
      </xdr:spPr>
    </xdr:pic>
    <xdr:clientData/>
  </xdr:twoCellAnchor>
  <xdr:twoCellAnchor editAs="oneCell">
    <xdr:from>
      <xdr:col>1</xdr:col>
      <xdr:colOff>1285875</xdr:colOff>
      <xdr:row>197</xdr:row>
      <xdr:rowOff>0</xdr:rowOff>
    </xdr:from>
    <xdr:to>
      <xdr:col>1</xdr:col>
      <xdr:colOff>1285875</xdr:colOff>
      <xdr:row>198</xdr:row>
      <xdr:rowOff>323850</xdr:rowOff>
    </xdr:to>
    <xdr:pic>
      <xdr:nvPicPr>
        <xdr:cNvPr id="28" name="Picture 13"/>
        <xdr:cNvPicPr preferRelativeResize="1">
          <a:picLocks noChangeAspect="1"/>
        </xdr:cNvPicPr>
      </xdr:nvPicPr>
      <xdr:blipFill>
        <a:blip r:embed="rId1"/>
        <a:stretch>
          <a:fillRect/>
        </a:stretch>
      </xdr:blipFill>
      <xdr:spPr>
        <a:xfrm>
          <a:off x="2476500" y="98574225"/>
          <a:ext cx="0" cy="828675"/>
        </a:xfrm>
        <a:prstGeom prst="rect">
          <a:avLst/>
        </a:prstGeom>
        <a:noFill/>
        <a:ln w="9525" cmpd="sng">
          <a:noFill/>
        </a:ln>
      </xdr:spPr>
    </xdr:pic>
    <xdr:clientData/>
  </xdr:twoCellAnchor>
  <xdr:twoCellAnchor editAs="oneCell">
    <xdr:from>
      <xdr:col>1</xdr:col>
      <xdr:colOff>1209675</xdr:colOff>
      <xdr:row>197</xdr:row>
      <xdr:rowOff>0</xdr:rowOff>
    </xdr:from>
    <xdr:to>
      <xdr:col>1</xdr:col>
      <xdr:colOff>1209675</xdr:colOff>
      <xdr:row>198</xdr:row>
      <xdr:rowOff>171450</xdr:rowOff>
    </xdr:to>
    <xdr:pic>
      <xdr:nvPicPr>
        <xdr:cNvPr id="29" name="Picture 13"/>
        <xdr:cNvPicPr preferRelativeResize="1">
          <a:picLocks noChangeAspect="1"/>
        </xdr:cNvPicPr>
      </xdr:nvPicPr>
      <xdr:blipFill>
        <a:blip r:embed="rId1"/>
        <a:stretch>
          <a:fillRect/>
        </a:stretch>
      </xdr:blipFill>
      <xdr:spPr>
        <a:xfrm>
          <a:off x="2400300" y="98574225"/>
          <a:ext cx="0" cy="676275"/>
        </a:xfrm>
        <a:prstGeom prst="rect">
          <a:avLst/>
        </a:prstGeom>
        <a:noFill/>
        <a:ln w="9525" cmpd="sng">
          <a:noFill/>
        </a:ln>
      </xdr:spPr>
    </xdr:pic>
    <xdr:clientData/>
  </xdr:twoCellAnchor>
  <xdr:twoCellAnchor editAs="oneCell">
    <xdr:from>
      <xdr:col>1</xdr:col>
      <xdr:colOff>1209675</xdr:colOff>
      <xdr:row>197</xdr:row>
      <xdr:rowOff>0</xdr:rowOff>
    </xdr:from>
    <xdr:to>
      <xdr:col>1</xdr:col>
      <xdr:colOff>1209675</xdr:colOff>
      <xdr:row>198</xdr:row>
      <xdr:rowOff>171450</xdr:rowOff>
    </xdr:to>
    <xdr:pic>
      <xdr:nvPicPr>
        <xdr:cNvPr id="30" name="Picture 13"/>
        <xdr:cNvPicPr preferRelativeResize="1">
          <a:picLocks noChangeAspect="1"/>
        </xdr:cNvPicPr>
      </xdr:nvPicPr>
      <xdr:blipFill>
        <a:blip r:embed="rId1"/>
        <a:stretch>
          <a:fillRect/>
        </a:stretch>
      </xdr:blipFill>
      <xdr:spPr>
        <a:xfrm>
          <a:off x="2400300" y="98574225"/>
          <a:ext cx="0" cy="676275"/>
        </a:xfrm>
        <a:prstGeom prst="rect">
          <a:avLst/>
        </a:prstGeom>
        <a:noFill/>
        <a:ln w="9525" cmpd="sng">
          <a:noFill/>
        </a:ln>
      </xdr:spPr>
    </xdr:pic>
    <xdr:clientData/>
  </xdr:twoCellAnchor>
  <xdr:twoCellAnchor editAs="oneCell">
    <xdr:from>
      <xdr:col>1</xdr:col>
      <xdr:colOff>1209675</xdr:colOff>
      <xdr:row>197</xdr:row>
      <xdr:rowOff>0</xdr:rowOff>
    </xdr:from>
    <xdr:to>
      <xdr:col>1</xdr:col>
      <xdr:colOff>1209675</xdr:colOff>
      <xdr:row>198</xdr:row>
      <xdr:rowOff>171450</xdr:rowOff>
    </xdr:to>
    <xdr:pic>
      <xdr:nvPicPr>
        <xdr:cNvPr id="31" name="Picture 13"/>
        <xdr:cNvPicPr preferRelativeResize="1">
          <a:picLocks noChangeAspect="1"/>
        </xdr:cNvPicPr>
      </xdr:nvPicPr>
      <xdr:blipFill>
        <a:blip r:embed="rId1"/>
        <a:stretch>
          <a:fillRect/>
        </a:stretch>
      </xdr:blipFill>
      <xdr:spPr>
        <a:xfrm>
          <a:off x="2400300" y="98574225"/>
          <a:ext cx="0" cy="676275"/>
        </a:xfrm>
        <a:prstGeom prst="rect">
          <a:avLst/>
        </a:prstGeom>
        <a:noFill/>
        <a:ln w="9525" cmpd="sng">
          <a:noFill/>
        </a:ln>
      </xdr:spPr>
    </xdr:pic>
    <xdr:clientData/>
  </xdr:twoCellAnchor>
  <xdr:twoCellAnchor editAs="oneCell">
    <xdr:from>
      <xdr:col>1</xdr:col>
      <xdr:colOff>1209675</xdr:colOff>
      <xdr:row>197</xdr:row>
      <xdr:rowOff>0</xdr:rowOff>
    </xdr:from>
    <xdr:to>
      <xdr:col>1</xdr:col>
      <xdr:colOff>1209675</xdr:colOff>
      <xdr:row>198</xdr:row>
      <xdr:rowOff>171450</xdr:rowOff>
    </xdr:to>
    <xdr:pic>
      <xdr:nvPicPr>
        <xdr:cNvPr id="32" name="Picture 13"/>
        <xdr:cNvPicPr preferRelativeResize="1">
          <a:picLocks noChangeAspect="1"/>
        </xdr:cNvPicPr>
      </xdr:nvPicPr>
      <xdr:blipFill>
        <a:blip r:embed="rId1"/>
        <a:stretch>
          <a:fillRect/>
        </a:stretch>
      </xdr:blipFill>
      <xdr:spPr>
        <a:xfrm>
          <a:off x="2400300" y="98574225"/>
          <a:ext cx="0" cy="676275"/>
        </a:xfrm>
        <a:prstGeom prst="rect">
          <a:avLst/>
        </a:prstGeom>
        <a:noFill/>
        <a:ln w="9525" cmpd="sng">
          <a:noFill/>
        </a:ln>
      </xdr:spPr>
    </xdr:pic>
    <xdr:clientData/>
  </xdr:twoCellAnchor>
  <xdr:twoCellAnchor editAs="oneCell">
    <xdr:from>
      <xdr:col>2</xdr:col>
      <xdr:colOff>609600</xdr:colOff>
      <xdr:row>204</xdr:row>
      <xdr:rowOff>0</xdr:rowOff>
    </xdr:from>
    <xdr:to>
      <xdr:col>2</xdr:col>
      <xdr:colOff>609600</xdr:colOff>
      <xdr:row>205</xdr:row>
      <xdr:rowOff>171450</xdr:rowOff>
    </xdr:to>
    <xdr:pic>
      <xdr:nvPicPr>
        <xdr:cNvPr id="33" name="Picture 13"/>
        <xdr:cNvPicPr preferRelativeResize="1">
          <a:picLocks noChangeAspect="1"/>
        </xdr:cNvPicPr>
      </xdr:nvPicPr>
      <xdr:blipFill>
        <a:blip r:embed="rId1"/>
        <a:stretch>
          <a:fillRect/>
        </a:stretch>
      </xdr:blipFill>
      <xdr:spPr>
        <a:xfrm>
          <a:off x="4419600" y="102108000"/>
          <a:ext cx="0" cy="676275"/>
        </a:xfrm>
        <a:prstGeom prst="rect">
          <a:avLst/>
        </a:prstGeom>
        <a:noFill/>
        <a:ln w="9525" cmpd="sng">
          <a:noFill/>
        </a:ln>
      </xdr:spPr>
    </xdr:pic>
    <xdr:clientData/>
  </xdr:twoCellAnchor>
  <xdr:twoCellAnchor editAs="oneCell">
    <xdr:from>
      <xdr:col>2</xdr:col>
      <xdr:colOff>609600</xdr:colOff>
      <xdr:row>204</xdr:row>
      <xdr:rowOff>0</xdr:rowOff>
    </xdr:from>
    <xdr:to>
      <xdr:col>2</xdr:col>
      <xdr:colOff>609600</xdr:colOff>
      <xdr:row>205</xdr:row>
      <xdr:rowOff>171450</xdr:rowOff>
    </xdr:to>
    <xdr:pic>
      <xdr:nvPicPr>
        <xdr:cNvPr id="34" name="Picture 13"/>
        <xdr:cNvPicPr preferRelativeResize="1">
          <a:picLocks noChangeAspect="1"/>
        </xdr:cNvPicPr>
      </xdr:nvPicPr>
      <xdr:blipFill>
        <a:blip r:embed="rId1"/>
        <a:stretch>
          <a:fillRect/>
        </a:stretch>
      </xdr:blipFill>
      <xdr:spPr>
        <a:xfrm>
          <a:off x="4419600" y="102108000"/>
          <a:ext cx="0" cy="676275"/>
        </a:xfrm>
        <a:prstGeom prst="rect">
          <a:avLst/>
        </a:prstGeom>
        <a:noFill/>
        <a:ln w="9525" cmpd="sng">
          <a:noFill/>
        </a:ln>
      </xdr:spPr>
    </xdr:pic>
    <xdr:clientData/>
  </xdr:twoCellAnchor>
  <xdr:twoCellAnchor editAs="oneCell">
    <xdr:from>
      <xdr:col>2</xdr:col>
      <xdr:colOff>609600</xdr:colOff>
      <xdr:row>204</xdr:row>
      <xdr:rowOff>0</xdr:rowOff>
    </xdr:from>
    <xdr:to>
      <xdr:col>2</xdr:col>
      <xdr:colOff>609600</xdr:colOff>
      <xdr:row>205</xdr:row>
      <xdr:rowOff>171450</xdr:rowOff>
    </xdr:to>
    <xdr:pic>
      <xdr:nvPicPr>
        <xdr:cNvPr id="35" name="Picture 13"/>
        <xdr:cNvPicPr preferRelativeResize="1">
          <a:picLocks noChangeAspect="1"/>
        </xdr:cNvPicPr>
      </xdr:nvPicPr>
      <xdr:blipFill>
        <a:blip r:embed="rId1"/>
        <a:stretch>
          <a:fillRect/>
        </a:stretch>
      </xdr:blipFill>
      <xdr:spPr>
        <a:xfrm>
          <a:off x="4419600" y="102108000"/>
          <a:ext cx="0" cy="676275"/>
        </a:xfrm>
        <a:prstGeom prst="rect">
          <a:avLst/>
        </a:prstGeom>
        <a:noFill/>
        <a:ln w="9525" cmpd="sng">
          <a:noFill/>
        </a:ln>
      </xdr:spPr>
    </xdr:pic>
    <xdr:clientData/>
  </xdr:twoCellAnchor>
  <xdr:twoCellAnchor editAs="oneCell">
    <xdr:from>
      <xdr:col>3</xdr:col>
      <xdr:colOff>0</xdr:colOff>
      <xdr:row>204</xdr:row>
      <xdr:rowOff>0</xdr:rowOff>
    </xdr:from>
    <xdr:to>
      <xdr:col>3</xdr:col>
      <xdr:colOff>0</xdr:colOff>
      <xdr:row>205</xdr:row>
      <xdr:rowOff>314325</xdr:rowOff>
    </xdr:to>
    <xdr:pic>
      <xdr:nvPicPr>
        <xdr:cNvPr id="36" name="Picture 13"/>
        <xdr:cNvPicPr preferRelativeResize="1">
          <a:picLocks noChangeAspect="1"/>
        </xdr:cNvPicPr>
      </xdr:nvPicPr>
      <xdr:blipFill>
        <a:blip r:embed="rId1"/>
        <a:stretch>
          <a:fillRect/>
        </a:stretch>
      </xdr:blipFill>
      <xdr:spPr>
        <a:xfrm>
          <a:off x="4419600" y="102108000"/>
          <a:ext cx="0" cy="819150"/>
        </a:xfrm>
        <a:prstGeom prst="rect">
          <a:avLst/>
        </a:prstGeom>
        <a:noFill/>
        <a:ln w="9525" cmpd="sng">
          <a:noFill/>
        </a:ln>
      </xdr:spPr>
    </xdr:pic>
    <xdr:clientData/>
  </xdr:twoCellAnchor>
  <xdr:twoCellAnchor editAs="oneCell">
    <xdr:from>
      <xdr:col>2</xdr:col>
      <xdr:colOff>609600</xdr:colOff>
      <xdr:row>204</xdr:row>
      <xdr:rowOff>0</xdr:rowOff>
    </xdr:from>
    <xdr:to>
      <xdr:col>2</xdr:col>
      <xdr:colOff>609600</xdr:colOff>
      <xdr:row>205</xdr:row>
      <xdr:rowOff>171450</xdr:rowOff>
    </xdr:to>
    <xdr:pic>
      <xdr:nvPicPr>
        <xdr:cNvPr id="37" name="Picture 13"/>
        <xdr:cNvPicPr preferRelativeResize="1">
          <a:picLocks noChangeAspect="1"/>
        </xdr:cNvPicPr>
      </xdr:nvPicPr>
      <xdr:blipFill>
        <a:blip r:embed="rId1"/>
        <a:stretch>
          <a:fillRect/>
        </a:stretch>
      </xdr:blipFill>
      <xdr:spPr>
        <a:xfrm>
          <a:off x="4419600" y="102108000"/>
          <a:ext cx="0" cy="676275"/>
        </a:xfrm>
        <a:prstGeom prst="rect">
          <a:avLst/>
        </a:prstGeom>
        <a:noFill/>
        <a:ln w="9525" cmpd="sng">
          <a:noFill/>
        </a:ln>
      </xdr:spPr>
    </xdr:pic>
    <xdr:clientData/>
  </xdr:twoCellAnchor>
  <xdr:twoCellAnchor editAs="oneCell">
    <xdr:from>
      <xdr:col>2</xdr:col>
      <xdr:colOff>609600</xdr:colOff>
      <xdr:row>204</xdr:row>
      <xdr:rowOff>0</xdr:rowOff>
    </xdr:from>
    <xdr:to>
      <xdr:col>2</xdr:col>
      <xdr:colOff>609600</xdr:colOff>
      <xdr:row>205</xdr:row>
      <xdr:rowOff>171450</xdr:rowOff>
    </xdr:to>
    <xdr:pic>
      <xdr:nvPicPr>
        <xdr:cNvPr id="38" name="Picture 13"/>
        <xdr:cNvPicPr preferRelativeResize="1">
          <a:picLocks noChangeAspect="1"/>
        </xdr:cNvPicPr>
      </xdr:nvPicPr>
      <xdr:blipFill>
        <a:blip r:embed="rId1"/>
        <a:stretch>
          <a:fillRect/>
        </a:stretch>
      </xdr:blipFill>
      <xdr:spPr>
        <a:xfrm>
          <a:off x="4419600" y="102108000"/>
          <a:ext cx="0" cy="676275"/>
        </a:xfrm>
        <a:prstGeom prst="rect">
          <a:avLst/>
        </a:prstGeom>
        <a:noFill/>
        <a:ln w="9525" cmpd="sng">
          <a:noFill/>
        </a:ln>
      </xdr:spPr>
    </xdr:pic>
    <xdr:clientData/>
  </xdr:twoCellAnchor>
  <xdr:twoCellAnchor editAs="oneCell">
    <xdr:from>
      <xdr:col>2</xdr:col>
      <xdr:colOff>609600</xdr:colOff>
      <xdr:row>204</xdr:row>
      <xdr:rowOff>0</xdr:rowOff>
    </xdr:from>
    <xdr:to>
      <xdr:col>2</xdr:col>
      <xdr:colOff>609600</xdr:colOff>
      <xdr:row>205</xdr:row>
      <xdr:rowOff>171450</xdr:rowOff>
    </xdr:to>
    <xdr:pic>
      <xdr:nvPicPr>
        <xdr:cNvPr id="39" name="Picture 13"/>
        <xdr:cNvPicPr preferRelativeResize="1">
          <a:picLocks noChangeAspect="1"/>
        </xdr:cNvPicPr>
      </xdr:nvPicPr>
      <xdr:blipFill>
        <a:blip r:embed="rId1"/>
        <a:stretch>
          <a:fillRect/>
        </a:stretch>
      </xdr:blipFill>
      <xdr:spPr>
        <a:xfrm>
          <a:off x="4419600" y="102108000"/>
          <a:ext cx="0" cy="676275"/>
        </a:xfrm>
        <a:prstGeom prst="rect">
          <a:avLst/>
        </a:prstGeom>
        <a:noFill/>
        <a:ln w="9525" cmpd="sng">
          <a:noFill/>
        </a:ln>
      </xdr:spPr>
    </xdr:pic>
    <xdr:clientData/>
  </xdr:twoCellAnchor>
  <xdr:twoCellAnchor editAs="oneCell">
    <xdr:from>
      <xdr:col>2</xdr:col>
      <xdr:colOff>609600</xdr:colOff>
      <xdr:row>204</xdr:row>
      <xdr:rowOff>0</xdr:rowOff>
    </xdr:from>
    <xdr:to>
      <xdr:col>2</xdr:col>
      <xdr:colOff>609600</xdr:colOff>
      <xdr:row>205</xdr:row>
      <xdr:rowOff>171450</xdr:rowOff>
    </xdr:to>
    <xdr:pic>
      <xdr:nvPicPr>
        <xdr:cNvPr id="40" name="Picture 13"/>
        <xdr:cNvPicPr preferRelativeResize="1">
          <a:picLocks noChangeAspect="1"/>
        </xdr:cNvPicPr>
      </xdr:nvPicPr>
      <xdr:blipFill>
        <a:blip r:embed="rId1"/>
        <a:stretch>
          <a:fillRect/>
        </a:stretch>
      </xdr:blipFill>
      <xdr:spPr>
        <a:xfrm>
          <a:off x="4419600" y="102108000"/>
          <a:ext cx="0" cy="676275"/>
        </a:xfrm>
        <a:prstGeom prst="rect">
          <a:avLst/>
        </a:prstGeom>
        <a:noFill/>
        <a:ln w="9525" cmpd="sng">
          <a:noFill/>
        </a:ln>
      </xdr:spPr>
    </xdr:pic>
    <xdr:clientData/>
  </xdr:twoCellAnchor>
  <xdr:twoCellAnchor editAs="oneCell">
    <xdr:from>
      <xdr:col>2</xdr:col>
      <xdr:colOff>609600</xdr:colOff>
      <xdr:row>197</xdr:row>
      <xdr:rowOff>0</xdr:rowOff>
    </xdr:from>
    <xdr:to>
      <xdr:col>2</xdr:col>
      <xdr:colOff>609600</xdr:colOff>
      <xdr:row>198</xdr:row>
      <xdr:rowOff>171450</xdr:rowOff>
    </xdr:to>
    <xdr:pic>
      <xdr:nvPicPr>
        <xdr:cNvPr id="41" name="Picture 13"/>
        <xdr:cNvPicPr preferRelativeResize="1">
          <a:picLocks noChangeAspect="1"/>
        </xdr:cNvPicPr>
      </xdr:nvPicPr>
      <xdr:blipFill>
        <a:blip r:embed="rId1"/>
        <a:stretch>
          <a:fillRect/>
        </a:stretch>
      </xdr:blipFill>
      <xdr:spPr>
        <a:xfrm>
          <a:off x="4419600" y="98574225"/>
          <a:ext cx="0" cy="676275"/>
        </a:xfrm>
        <a:prstGeom prst="rect">
          <a:avLst/>
        </a:prstGeom>
        <a:noFill/>
        <a:ln w="9525" cmpd="sng">
          <a:noFill/>
        </a:ln>
      </xdr:spPr>
    </xdr:pic>
    <xdr:clientData/>
  </xdr:twoCellAnchor>
  <xdr:twoCellAnchor editAs="oneCell">
    <xdr:from>
      <xdr:col>2</xdr:col>
      <xdr:colOff>609600</xdr:colOff>
      <xdr:row>197</xdr:row>
      <xdr:rowOff>0</xdr:rowOff>
    </xdr:from>
    <xdr:to>
      <xdr:col>2</xdr:col>
      <xdr:colOff>609600</xdr:colOff>
      <xdr:row>198</xdr:row>
      <xdr:rowOff>171450</xdr:rowOff>
    </xdr:to>
    <xdr:pic>
      <xdr:nvPicPr>
        <xdr:cNvPr id="42" name="Picture 13"/>
        <xdr:cNvPicPr preferRelativeResize="1">
          <a:picLocks noChangeAspect="1"/>
        </xdr:cNvPicPr>
      </xdr:nvPicPr>
      <xdr:blipFill>
        <a:blip r:embed="rId1"/>
        <a:stretch>
          <a:fillRect/>
        </a:stretch>
      </xdr:blipFill>
      <xdr:spPr>
        <a:xfrm>
          <a:off x="4419600" y="98574225"/>
          <a:ext cx="0" cy="676275"/>
        </a:xfrm>
        <a:prstGeom prst="rect">
          <a:avLst/>
        </a:prstGeom>
        <a:noFill/>
        <a:ln w="9525" cmpd="sng">
          <a:noFill/>
        </a:ln>
      </xdr:spPr>
    </xdr:pic>
    <xdr:clientData/>
  </xdr:twoCellAnchor>
  <xdr:twoCellAnchor editAs="oneCell">
    <xdr:from>
      <xdr:col>2</xdr:col>
      <xdr:colOff>609600</xdr:colOff>
      <xdr:row>197</xdr:row>
      <xdr:rowOff>0</xdr:rowOff>
    </xdr:from>
    <xdr:to>
      <xdr:col>2</xdr:col>
      <xdr:colOff>609600</xdr:colOff>
      <xdr:row>198</xdr:row>
      <xdr:rowOff>171450</xdr:rowOff>
    </xdr:to>
    <xdr:pic>
      <xdr:nvPicPr>
        <xdr:cNvPr id="43" name="Picture 13"/>
        <xdr:cNvPicPr preferRelativeResize="1">
          <a:picLocks noChangeAspect="1"/>
        </xdr:cNvPicPr>
      </xdr:nvPicPr>
      <xdr:blipFill>
        <a:blip r:embed="rId1"/>
        <a:stretch>
          <a:fillRect/>
        </a:stretch>
      </xdr:blipFill>
      <xdr:spPr>
        <a:xfrm>
          <a:off x="4419600" y="98574225"/>
          <a:ext cx="0" cy="676275"/>
        </a:xfrm>
        <a:prstGeom prst="rect">
          <a:avLst/>
        </a:prstGeom>
        <a:noFill/>
        <a:ln w="9525" cmpd="sng">
          <a:noFill/>
        </a:ln>
      </xdr:spPr>
    </xdr:pic>
    <xdr:clientData/>
  </xdr:twoCellAnchor>
  <xdr:twoCellAnchor editAs="oneCell">
    <xdr:from>
      <xdr:col>3</xdr:col>
      <xdr:colOff>0</xdr:colOff>
      <xdr:row>197</xdr:row>
      <xdr:rowOff>0</xdr:rowOff>
    </xdr:from>
    <xdr:to>
      <xdr:col>3</xdr:col>
      <xdr:colOff>0</xdr:colOff>
      <xdr:row>198</xdr:row>
      <xdr:rowOff>314325</xdr:rowOff>
    </xdr:to>
    <xdr:pic>
      <xdr:nvPicPr>
        <xdr:cNvPr id="44" name="Picture 13"/>
        <xdr:cNvPicPr preferRelativeResize="1">
          <a:picLocks noChangeAspect="1"/>
        </xdr:cNvPicPr>
      </xdr:nvPicPr>
      <xdr:blipFill>
        <a:blip r:embed="rId1"/>
        <a:stretch>
          <a:fillRect/>
        </a:stretch>
      </xdr:blipFill>
      <xdr:spPr>
        <a:xfrm>
          <a:off x="4419600" y="98574225"/>
          <a:ext cx="0" cy="819150"/>
        </a:xfrm>
        <a:prstGeom prst="rect">
          <a:avLst/>
        </a:prstGeom>
        <a:noFill/>
        <a:ln w="9525" cmpd="sng">
          <a:noFill/>
        </a:ln>
      </xdr:spPr>
    </xdr:pic>
    <xdr:clientData/>
  </xdr:twoCellAnchor>
  <xdr:twoCellAnchor editAs="oneCell">
    <xdr:from>
      <xdr:col>2</xdr:col>
      <xdr:colOff>609600</xdr:colOff>
      <xdr:row>197</xdr:row>
      <xdr:rowOff>0</xdr:rowOff>
    </xdr:from>
    <xdr:to>
      <xdr:col>2</xdr:col>
      <xdr:colOff>609600</xdr:colOff>
      <xdr:row>198</xdr:row>
      <xdr:rowOff>171450</xdr:rowOff>
    </xdr:to>
    <xdr:pic>
      <xdr:nvPicPr>
        <xdr:cNvPr id="45" name="Picture 13"/>
        <xdr:cNvPicPr preferRelativeResize="1">
          <a:picLocks noChangeAspect="1"/>
        </xdr:cNvPicPr>
      </xdr:nvPicPr>
      <xdr:blipFill>
        <a:blip r:embed="rId1"/>
        <a:stretch>
          <a:fillRect/>
        </a:stretch>
      </xdr:blipFill>
      <xdr:spPr>
        <a:xfrm>
          <a:off x="4419600" y="98574225"/>
          <a:ext cx="0" cy="676275"/>
        </a:xfrm>
        <a:prstGeom prst="rect">
          <a:avLst/>
        </a:prstGeom>
        <a:noFill/>
        <a:ln w="9525" cmpd="sng">
          <a:noFill/>
        </a:ln>
      </xdr:spPr>
    </xdr:pic>
    <xdr:clientData/>
  </xdr:twoCellAnchor>
  <xdr:twoCellAnchor editAs="oneCell">
    <xdr:from>
      <xdr:col>2</xdr:col>
      <xdr:colOff>609600</xdr:colOff>
      <xdr:row>197</xdr:row>
      <xdr:rowOff>0</xdr:rowOff>
    </xdr:from>
    <xdr:to>
      <xdr:col>2</xdr:col>
      <xdr:colOff>609600</xdr:colOff>
      <xdr:row>198</xdr:row>
      <xdr:rowOff>171450</xdr:rowOff>
    </xdr:to>
    <xdr:pic>
      <xdr:nvPicPr>
        <xdr:cNvPr id="46" name="Picture 13"/>
        <xdr:cNvPicPr preferRelativeResize="1">
          <a:picLocks noChangeAspect="1"/>
        </xdr:cNvPicPr>
      </xdr:nvPicPr>
      <xdr:blipFill>
        <a:blip r:embed="rId1"/>
        <a:stretch>
          <a:fillRect/>
        </a:stretch>
      </xdr:blipFill>
      <xdr:spPr>
        <a:xfrm>
          <a:off x="4419600" y="98574225"/>
          <a:ext cx="0" cy="676275"/>
        </a:xfrm>
        <a:prstGeom prst="rect">
          <a:avLst/>
        </a:prstGeom>
        <a:noFill/>
        <a:ln w="9525" cmpd="sng">
          <a:noFill/>
        </a:ln>
      </xdr:spPr>
    </xdr:pic>
    <xdr:clientData/>
  </xdr:twoCellAnchor>
  <xdr:twoCellAnchor editAs="oneCell">
    <xdr:from>
      <xdr:col>2</xdr:col>
      <xdr:colOff>609600</xdr:colOff>
      <xdr:row>197</xdr:row>
      <xdr:rowOff>0</xdr:rowOff>
    </xdr:from>
    <xdr:to>
      <xdr:col>2</xdr:col>
      <xdr:colOff>609600</xdr:colOff>
      <xdr:row>198</xdr:row>
      <xdr:rowOff>171450</xdr:rowOff>
    </xdr:to>
    <xdr:pic>
      <xdr:nvPicPr>
        <xdr:cNvPr id="47" name="Picture 13"/>
        <xdr:cNvPicPr preferRelativeResize="1">
          <a:picLocks noChangeAspect="1"/>
        </xdr:cNvPicPr>
      </xdr:nvPicPr>
      <xdr:blipFill>
        <a:blip r:embed="rId1"/>
        <a:stretch>
          <a:fillRect/>
        </a:stretch>
      </xdr:blipFill>
      <xdr:spPr>
        <a:xfrm>
          <a:off x="4419600" y="98574225"/>
          <a:ext cx="0" cy="676275"/>
        </a:xfrm>
        <a:prstGeom prst="rect">
          <a:avLst/>
        </a:prstGeom>
        <a:noFill/>
        <a:ln w="9525" cmpd="sng">
          <a:noFill/>
        </a:ln>
      </xdr:spPr>
    </xdr:pic>
    <xdr:clientData/>
  </xdr:twoCellAnchor>
  <xdr:twoCellAnchor editAs="oneCell">
    <xdr:from>
      <xdr:col>2</xdr:col>
      <xdr:colOff>609600</xdr:colOff>
      <xdr:row>197</xdr:row>
      <xdr:rowOff>0</xdr:rowOff>
    </xdr:from>
    <xdr:to>
      <xdr:col>2</xdr:col>
      <xdr:colOff>609600</xdr:colOff>
      <xdr:row>198</xdr:row>
      <xdr:rowOff>171450</xdr:rowOff>
    </xdr:to>
    <xdr:pic>
      <xdr:nvPicPr>
        <xdr:cNvPr id="48" name="Picture 13"/>
        <xdr:cNvPicPr preferRelativeResize="1">
          <a:picLocks noChangeAspect="1"/>
        </xdr:cNvPicPr>
      </xdr:nvPicPr>
      <xdr:blipFill>
        <a:blip r:embed="rId1"/>
        <a:stretch>
          <a:fillRect/>
        </a:stretch>
      </xdr:blipFill>
      <xdr:spPr>
        <a:xfrm>
          <a:off x="4419600" y="98574225"/>
          <a:ext cx="0" cy="676275"/>
        </a:xfrm>
        <a:prstGeom prst="rect">
          <a:avLst/>
        </a:prstGeom>
        <a:noFill/>
        <a:ln w="9525" cmpd="sng">
          <a:noFill/>
        </a:ln>
      </xdr:spPr>
    </xdr:pic>
    <xdr:clientData/>
  </xdr:twoCellAnchor>
  <xdr:twoCellAnchor editAs="oneCell">
    <xdr:from>
      <xdr:col>2</xdr:col>
      <xdr:colOff>609600</xdr:colOff>
      <xdr:row>204</xdr:row>
      <xdr:rowOff>0</xdr:rowOff>
    </xdr:from>
    <xdr:to>
      <xdr:col>2</xdr:col>
      <xdr:colOff>609600</xdr:colOff>
      <xdr:row>205</xdr:row>
      <xdr:rowOff>171450</xdr:rowOff>
    </xdr:to>
    <xdr:pic>
      <xdr:nvPicPr>
        <xdr:cNvPr id="49" name="Picture 13"/>
        <xdr:cNvPicPr preferRelativeResize="1">
          <a:picLocks noChangeAspect="1"/>
        </xdr:cNvPicPr>
      </xdr:nvPicPr>
      <xdr:blipFill>
        <a:blip r:embed="rId1"/>
        <a:stretch>
          <a:fillRect/>
        </a:stretch>
      </xdr:blipFill>
      <xdr:spPr>
        <a:xfrm>
          <a:off x="4419600" y="102108000"/>
          <a:ext cx="0" cy="676275"/>
        </a:xfrm>
        <a:prstGeom prst="rect">
          <a:avLst/>
        </a:prstGeom>
        <a:noFill/>
        <a:ln w="9525" cmpd="sng">
          <a:noFill/>
        </a:ln>
      </xdr:spPr>
    </xdr:pic>
    <xdr:clientData/>
  </xdr:twoCellAnchor>
  <xdr:twoCellAnchor editAs="oneCell">
    <xdr:from>
      <xdr:col>2</xdr:col>
      <xdr:colOff>609600</xdr:colOff>
      <xdr:row>204</xdr:row>
      <xdr:rowOff>0</xdr:rowOff>
    </xdr:from>
    <xdr:to>
      <xdr:col>2</xdr:col>
      <xdr:colOff>609600</xdr:colOff>
      <xdr:row>205</xdr:row>
      <xdr:rowOff>171450</xdr:rowOff>
    </xdr:to>
    <xdr:pic>
      <xdr:nvPicPr>
        <xdr:cNvPr id="50" name="Picture 13"/>
        <xdr:cNvPicPr preferRelativeResize="1">
          <a:picLocks noChangeAspect="1"/>
        </xdr:cNvPicPr>
      </xdr:nvPicPr>
      <xdr:blipFill>
        <a:blip r:embed="rId1"/>
        <a:stretch>
          <a:fillRect/>
        </a:stretch>
      </xdr:blipFill>
      <xdr:spPr>
        <a:xfrm>
          <a:off x="4419600" y="102108000"/>
          <a:ext cx="0" cy="676275"/>
        </a:xfrm>
        <a:prstGeom prst="rect">
          <a:avLst/>
        </a:prstGeom>
        <a:noFill/>
        <a:ln w="9525" cmpd="sng">
          <a:noFill/>
        </a:ln>
      </xdr:spPr>
    </xdr:pic>
    <xdr:clientData/>
  </xdr:twoCellAnchor>
  <xdr:twoCellAnchor editAs="oneCell">
    <xdr:from>
      <xdr:col>2</xdr:col>
      <xdr:colOff>609600</xdr:colOff>
      <xdr:row>204</xdr:row>
      <xdr:rowOff>0</xdr:rowOff>
    </xdr:from>
    <xdr:to>
      <xdr:col>2</xdr:col>
      <xdr:colOff>609600</xdr:colOff>
      <xdr:row>205</xdr:row>
      <xdr:rowOff>171450</xdr:rowOff>
    </xdr:to>
    <xdr:pic>
      <xdr:nvPicPr>
        <xdr:cNvPr id="51" name="Picture 13"/>
        <xdr:cNvPicPr preferRelativeResize="1">
          <a:picLocks noChangeAspect="1"/>
        </xdr:cNvPicPr>
      </xdr:nvPicPr>
      <xdr:blipFill>
        <a:blip r:embed="rId1"/>
        <a:stretch>
          <a:fillRect/>
        </a:stretch>
      </xdr:blipFill>
      <xdr:spPr>
        <a:xfrm>
          <a:off x="4419600" y="102108000"/>
          <a:ext cx="0" cy="676275"/>
        </a:xfrm>
        <a:prstGeom prst="rect">
          <a:avLst/>
        </a:prstGeom>
        <a:noFill/>
        <a:ln w="9525" cmpd="sng">
          <a:noFill/>
        </a:ln>
      </xdr:spPr>
    </xdr:pic>
    <xdr:clientData/>
  </xdr:twoCellAnchor>
  <xdr:twoCellAnchor editAs="oneCell">
    <xdr:from>
      <xdr:col>3</xdr:col>
      <xdr:colOff>0</xdr:colOff>
      <xdr:row>204</xdr:row>
      <xdr:rowOff>0</xdr:rowOff>
    </xdr:from>
    <xdr:to>
      <xdr:col>3</xdr:col>
      <xdr:colOff>0</xdr:colOff>
      <xdr:row>205</xdr:row>
      <xdr:rowOff>314325</xdr:rowOff>
    </xdr:to>
    <xdr:pic>
      <xdr:nvPicPr>
        <xdr:cNvPr id="52" name="Picture 13"/>
        <xdr:cNvPicPr preferRelativeResize="1">
          <a:picLocks noChangeAspect="1"/>
        </xdr:cNvPicPr>
      </xdr:nvPicPr>
      <xdr:blipFill>
        <a:blip r:embed="rId1"/>
        <a:stretch>
          <a:fillRect/>
        </a:stretch>
      </xdr:blipFill>
      <xdr:spPr>
        <a:xfrm>
          <a:off x="4419600" y="102108000"/>
          <a:ext cx="0" cy="819150"/>
        </a:xfrm>
        <a:prstGeom prst="rect">
          <a:avLst/>
        </a:prstGeom>
        <a:noFill/>
        <a:ln w="9525" cmpd="sng">
          <a:noFill/>
        </a:ln>
      </xdr:spPr>
    </xdr:pic>
    <xdr:clientData/>
  </xdr:twoCellAnchor>
  <xdr:twoCellAnchor editAs="oneCell">
    <xdr:from>
      <xdr:col>2</xdr:col>
      <xdr:colOff>609600</xdr:colOff>
      <xdr:row>204</xdr:row>
      <xdr:rowOff>0</xdr:rowOff>
    </xdr:from>
    <xdr:to>
      <xdr:col>2</xdr:col>
      <xdr:colOff>609600</xdr:colOff>
      <xdr:row>205</xdr:row>
      <xdr:rowOff>171450</xdr:rowOff>
    </xdr:to>
    <xdr:pic>
      <xdr:nvPicPr>
        <xdr:cNvPr id="53" name="Picture 13"/>
        <xdr:cNvPicPr preferRelativeResize="1">
          <a:picLocks noChangeAspect="1"/>
        </xdr:cNvPicPr>
      </xdr:nvPicPr>
      <xdr:blipFill>
        <a:blip r:embed="rId1"/>
        <a:stretch>
          <a:fillRect/>
        </a:stretch>
      </xdr:blipFill>
      <xdr:spPr>
        <a:xfrm>
          <a:off x="4419600" y="102108000"/>
          <a:ext cx="0" cy="676275"/>
        </a:xfrm>
        <a:prstGeom prst="rect">
          <a:avLst/>
        </a:prstGeom>
        <a:noFill/>
        <a:ln w="9525" cmpd="sng">
          <a:noFill/>
        </a:ln>
      </xdr:spPr>
    </xdr:pic>
    <xdr:clientData/>
  </xdr:twoCellAnchor>
  <xdr:twoCellAnchor editAs="oneCell">
    <xdr:from>
      <xdr:col>2</xdr:col>
      <xdr:colOff>609600</xdr:colOff>
      <xdr:row>204</xdr:row>
      <xdr:rowOff>0</xdr:rowOff>
    </xdr:from>
    <xdr:to>
      <xdr:col>2</xdr:col>
      <xdr:colOff>609600</xdr:colOff>
      <xdr:row>205</xdr:row>
      <xdr:rowOff>171450</xdr:rowOff>
    </xdr:to>
    <xdr:pic>
      <xdr:nvPicPr>
        <xdr:cNvPr id="54" name="Picture 13"/>
        <xdr:cNvPicPr preferRelativeResize="1">
          <a:picLocks noChangeAspect="1"/>
        </xdr:cNvPicPr>
      </xdr:nvPicPr>
      <xdr:blipFill>
        <a:blip r:embed="rId1"/>
        <a:stretch>
          <a:fillRect/>
        </a:stretch>
      </xdr:blipFill>
      <xdr:spPr>
        <a:xfrm>
          <a:off x="4419600" y="102108000"/>
          <a:ext cx="0" cy="676275"/>
        </a:xfrm>
        <a:prstGeom prst="rect">
          <a:avLst/>
        </a:prstGeom>
        <a:noFill/>
        <a:ln w="9525" cmpd="sng">
          <a:noFill/>
        </a:ln>
      </xdr:spPr>
    </xdr:pic>
    <xdr:clientData/>
  </xdr:twoCellAnchor>
  <xdr:twoCellAnchor editAs="oneCell">
    <xdr:from>
      <xdr:col>2</xdr:col>
      <xdr:colOff>609600</xdr:colOff>
      <xdr:row>204</xdr:row>
      <xdr:rowOff>0</xdr:rowOff>
    </xdr:from>
    <xdr:to>
      <xdr:col>2</xdr:col>
      <xdr:colOff>609600</xdr:colOff>
      <xdr:row>205</xdr:row>
      <xdr:rowOff>171450</xdr:rowOff>
    </xdr:to>
    <xdr:pic>
      <xdr:nvPicPr>
        <xdr:cNvPr id="55" name="Picture 13"/>
        <xdr:cNvPicPr preferRelativeResize="1">
          <a:picLocks noChangeAspect="1"/>
        </xdr:cNvPicPr>
      </xdr:nvPicPr>
      <xdr:blipFill>
        <a:blip r:embed="rId1"/>
        <a:stretch>
          <a:fillRect/>
        </a:stretch>
      </xdr:blipFill>
      <xdr:spPr>
        <a:xfrm>
          <a:off x="4419600" y="102108000"/>
          <a:ext cx="0" cy="676275"/>
        </a:xfrm>
        <a:prstGeom prst="rect">
          <a:avLst/>
        </a:prstGeom>
        <a:noFill/>
        <a:ln w="9525" cmpd="sng">
          <a:noFill/>
        </a:ln>
      </xdr:spPr>
    </xdr:pic>
    <xdr:clientData/>
  </xdr:twoCellAnchor>
  <xdr:twoCellAnchor editAs="oneCell">
    <xdr:from>
      <xdr:col>2</xdr:col>
      <xdr:colOff>609600</xdr:colOff>
      <xdr:row>204</xdr:row>
      <xdr:rowOff>0</xdr:rowOff>
    </xdr:from>
    <xdr:to>
      <xdr:col>2</xdr:col>
      <xdr:colOff>609600</xdr:colOff>
      <xdr:row>205</xdr:row>
      <xdr:rowOff>171450</xdr:rowOff>
    </xdr:to>
    <xdr:pic>
      <xdr:nvPicPr>
        <xdr:cNvPr id="56" name="Picture 13"/>
        <xdr:cNvPicPr preferRelativeResize="1">
          <a:picLocks noChangeAspect="1"/>
        </xdr:cNvPicPr>
      </xdr:nvPicPr>
      <xdr:blipFill>
        <a:blip r:embed="rId1"/>
        <a:stretch>
          <a:fillRect/>
        </a:stretch>
      </xdr:blipFill>
      <xdr:spPr>
        <a:xfrm>
          <a:off x="4419600" y="102108000"/>
          <a:ext cx="0" cy="676275"/>
        </a:xfrm>
        <a:prstGeom prst="rect">
          <a:avLst/>
        </a:prstGeom>
        <a:noFill/>
        <a:ln w="9525" cmpd="sng">
          <a:noFill/>
        </a:ln>
      </xdr:spPr>
    </xdr:pic>
    <xdr:clientData/>
  </xdr:twoCellAnchor>
  <xdr:twoCellAnchor editAs="oneCell">
    <xdr:from>
      <xdr:col>2</xdr:col>
      <xdr:colOff>609600</xdr:colOff>
      <xdr:row>199</xdr:row>
      <xdr:rowOff>0</xdr:rowOff>
    </xdr:from>
    <xdr:to>
      <xdr:col>2</xdr:col>
      <xdr:colOff>609600</xdr:colOff>
      <xdr:row>200</xdr:row>
      <xdr:rowOff>171450</xdr:rowOff>
    </xdr:to>
    <xdr:pic>
      <xdr:nvPicPr>
        <xdr:cNvPr id="57" name="Picture 13"/>
        <xdr:cNvPicPr preferRelativeResize="1">
          <a:picLocks noChangeAspect="1"/>
        </xdr:cNvPicPr>
      </xdr:nvPicPr>
      <xdr:blipFill>
        <a:blip r:embed="rId1"/>
        <a:stretch>
          <a:fillRect/>
        </a:stretch>
      </xdr:blipFill>
      <xdr:spPr>
        <a:xfrm>
          <a:off x="4419600" y="99583875"/>
          <a:ext cx="0" cy="676275"/>
        </a:xfrm>
        <a:prstGeom prst="rect">
          <a:avLst/>
        </a:prstGeom>
        <a:noFill/>
        <a:ln w="9525" cmpd="sng">
          <a:noFill/>
        </a:ln>
      </xdr:spPr>
    </xdr:pic>
    <xdr:clientData/>
  </xdr:twoCellAnchor>
  <xdr:twoCellAnchor editAs="oneCell">
    <xdr:from>
      <xdr:col>2</xdr:col>
      <xdr:colOff>609600</xdr:colOff>
      <xdr:row>199</xdr:row>
      <xdr:rowOff>0</xdr:rowOff>
    </xdr:from>
    <xdr:to>
      <xdr:col>2</xdr:col>
      <xdr:colOff>609600</xdr:colOff>
      <xdr:row>200</xdr:row>
      <xdr:rowOff>171450</xdr:rowOff>
    </xdr:to>
    <xdr:pic>
      <xdr:nvPicPr>
        <xdr:cNvPr id="58" name="Picture 13"/>
        <xdr:cNvPicPr preferRelativeResize="1">
          <a:picLocks noChangeAspect="1"/>
        </xdr:cNvPicPr>
      </xdr:nvPicPr>
      <xdr:blipFill>
        <a:blip r:embed="rId1"/>
        <a:stretch>
          <a:fillRect/>
        </a:stretch>
      </xdr:blipFill>
      <xdr:spPr>
        <a:xfrm>
          <a:off x="4419600" y="99583875"/>
          <a:ext cx="0" cy="676275"/>
        </a:xfrm>
        <a:prstGeom prst="rect">
          <a:avLst/>
        </a:prstGeom>
        <a:noFill/>
        <a:ln w="9525" cmpd="sng">
          <a:noFill/>
        </a:ln>
      </xdr:spPr>
    </xdr:pic>
    <xdr:clientData/>
  </xdr:twoCellAnchor>
  <xdr:twoCellAnchor editAs="oneCell">
    <xdr:from>
      <xdr:col>2</xdr:col>
      <xdr:colOff>609600</xdr:colOff>
      <xdr:row>199</xdr:row>
      <xdr:rowOff>0</xdr:rowOff>
    </xdr:from>
    <xdr:to>
      <xdr:col>2</xdr:col>
      <xdr:colOff>609600</xdr:colOff>
      <xdr:row>200</xdr:row>
      <xdr:rowOff>171450</xdr:rowOff>
    </xdr:to>
    <xdr:pic>
      <xdr:nvPicPr>
        <xdr:cNvPr id="59" name="Picture 13"/>
        <xdr:cNvPicPr preferRelativeResize="1">
          <a:picLocks noChangeAspect="1"/>
        </xdr:cNvPicPr>
      </xdr:nvPicPr>
      <xdr:blipFill>
        <a:blip r:embed="rId1"/>
        <a:stretch>
          <a:fillRect/>
        </a:stretch>
      </xdr:blipFill>
      <xdr:spPr>
        <a:xfrm>
          <a:off x="4419600" y="99583875"/>
          <a:ext cx="0" cy="676275"/>
        </a:xfrm>
        <a:prstGeom prst="rect">
          <a:avLst/>
        </a:prstGeom>
        <a:noFill/>
        <a:ln w="9525" cmpd="sng">
          <a:noFill/>
        </a:ln>
      </xdr:spPr>
    </xdr:pic>
    <xdr:clientData/>
  </xdr:twoCellAnchor>
  <xdr:twoCellAnchor editAs="oneCell">
    <xdr:from>
      <xdr:col>3</xdr:col>
      <xdr:colOff>0</xdr:colOff>
      <xdr:row>199</xdr:row>
      <xdr:rowOff>0</xdr:rowOff>
    </xdr:from>
    <xdr:to>
      <xdr:col>3</xdr:col>
      <xdr:colOff>0</xdr:colOff>
      <xdr:row>200</xdr:row>
      <xdr:rowOff>314325</xdr:rowOff>
    </xdr:to>
    <xdr:pic>
      <xdr:nvPicPr>
        <xdr:cNvPr id="60" name="Picture 13"/>
        <xdr:cNvPicPr preferRelativeResize="1">
          <a:picLocks noChangeAspect="1"/>
        </xdr:cNvPicPr>
      </xdr:nvPicPr>
      <xdr:blipFill>
        <a:blip r:embed="rId1"/>
        <a:stretch>
          <a:fillRect/>
        </a:stretch>
      </xdr:blipFill>
      <xdr:spPr>
        <a:xfrm>
          <a:off x="4419600" y="99583875"/>
          <a:ext cx="0" cy="819150"/>
        </a:xfrm>
        <a:prstGeom prst="rect">
          <a:avLst/>
        </a:prstGeom>
        <a:noFill/>
        <a:ln w="9525" cmpd="sng">
          <a:noFill/>
        </a:ln>
      </xdr:spPr>
    </xdr:pic>
    <xdr:clientData/>
  </xdr:twoCellAnchor>
  <xdr:twoCellAnchor editAs="oneCell">
    <xdr:from>
      <xdr:col>2</xdr:col>
      <xdr:colOff>609600</xdr:colOff>
      <xdr:row>199</xdr:row>
      <xdr:rowOff>0</xdr:rowOff>
    </xdr:from>
    <xdr:to>
      <xdr:col>2</xdr:col>
      <xdr:colOff>609600</xdr:colOff>
      <xdr:row>200</xdr:row>
      <xdr:rowOff>171450</xdr:rowOff>
    </xdr:to>
    <xdr:pic>
      <xdr:nvPicPr>
        <xdr:cNvPr id="61" name="Picture 13"/>
        <xdr:cNvPicPr preferRelativeResize="1">
          <a:picLocks noChangeAspect="1"/>
        </xdr:cNvPicPr>
      </xdr:nvPicPr>
      <xdr:blipFill>
        <a:blip r:embed="rId1"/>
        <a:stretch>
          <a:fillRect/>
        </a:stretch>
      </xdr:blipFill>
      <xdr:spPr>
        <a:xfrm>
          <a:off x="4419600" y="99583875"/>
          <a:ext cx="0" cy="676275"/>
        </a:xfrm>
        <a:prstGeom prst="rect">
          <a:avLst/>
        </a:prstGeom>
        <a:noFill/>
        <a:ln w="9525" cmpd="sng">
          <a:noFill/>
        </a:ln>
      </xdr:spPr>
    </xdr:pic>
    <xdr:clientData/>
  </xdr:twoCellAnchor>
  <xdr:twoCellAnchor editAs="oneCell">
    <xdr:from>
      <xdr:col>2</xdr:col>
      <xdr:colOff>609600</xdr:colOff>
      <xdr:row>199</xdr:row>
      <xdr:rowOff>0</xdr:rowOff>
    </xdr:from>
    <xdr:to>
      <xdr:col>2</xdr:col>
      <xdr:colOff>609600</xdr:colOff>
      <xdr:row>200</xdr:row>
      <xdr:rowOff>171450</xdr:rowOff>
    </xdr:to>
    <xdr:pic>
      <xdr:nvPicPr>
        <xdr:cNvPr id="62" name="Picture 13"/>
        <xdr:cNvPicPr preferRelativeResize="1">
          <a:picLocks noChangeAspect="1"/>
        </xdr:cNvPicPr>
      </xdr:nvPicPr>
      <xdr:blipFill>
        <a:blip r:embed="rId1"/>
        <a:stretch>
          <a:fillRect/>
        </a:stretch>
      </xdr:blipFill>
      <xdr:spPr>
        <a:xfrm>
          <a:off x="4419600" y="99583875"/>
          <a:ext cx="0" cy="676275"/>
        </a:xfrm>
        <a:prstGeom prst="rect">
          <a:avLst/>
        </a:prstGeom>
        <a:noFill/>
        <a:ln w="9525" cmpd="sng">
          <a:noFill/>
        </a:ln>
      </xdr:spPr>
    </xdr:pic>
    <xdr:clientData/>
  </xdr:twoCellAnchor>
  <xdr:twoCellAnchor editAs="oneCell">
    <xdr:from>
      <xdr:col>2</xdr:col>
      <xdr:colOff>609600</xdr:colOff>
      <xdr:row>199</xdr:row>
      <xdr:rowOff>0</xdr:rowOff>
    </xdr:from>
    <xdr:to>
      <xdr:col>2</xdr:col>
      <xdr:colOff>609600</xdr:colOff>
      <xdr:row>200</xdr:row>
      <xdr:rowOff>171450</xdr:rowOff>
    </xdr:to>
    <xdr:pic>
      <xdr:nvPicPr>
        <xdr:cNvPr id="63" name="Picture 13"/>
        <xdr:cNvPicPr preferRelativeResize="1">
          <a:picLocks noChangeAspect="1"/>
        </xdr:cNvPicPr>
      </xdr:nvPicPr>
      <xdr:blipFill>
        <a:blip r:embed="rId1"/>
        <a:stretch>
          <a:fillRect/>
        </a:stretch>
      </xdr:blipFill>
      <xdr:spPr>
        <a:xfrm>
          <a:off x="4419600" y="99583875"/>
          <a:ext cx="0" cy="676275"/>
        </a:xfrm>
        <a:prstGeom prst="rect">
          <a:avLst/>
        </a:prstGeom>
        <a:noFill/>
        <a:ln w="9525" cmpd="sng">
          <a:noFill/>
        </a:ln>
      </xdr:spPr>
    </xdr:pic>
    <xdr:clientData/>
  </xdr:twoCellAnchor>
  <xdr:twoCellAnchor editAs="oneCell">
    <xdr:from>
      <xdr:col>2</xdr:col>
      <xdr:colOff>609600</xdr:colOff>
      <xdr:row>199</xdr:row>
      <xdr:rowOff>0</xdr:rowOff>
    </xdr:from>
    <xdr:to>
      <xdr:col>2</xdr:col>
      <xdr:colOff>609600</xdr:colOff>
      <xdr:row>200</xdr:row>
      <xdr:rowOff>171450</xdr:rowOff>
    </xdr:to>
    <xdr:pic>
      <xdr:nvPicPr>
        <xdr:cNvPr id="64" name="Picture 13"/>
        <xdr:cNvPicPr preferRelativeResize="1">
          <a:picLocks noChangeAspect="1"/>
        </xdr:cNvPicPr>
      </xdr:nvPicPr>
      <xdr:blipFill>
        <a:blip r:embed="rId1"/>
        <a:stretch>
          <a:fillRect/>
        </a:stretch>
      </xdr:blipFill>
      <xdr:spPr>
        <a:xfrm>
          <a:off x="4419600" y="99583875"/>
          <a:ext cx="0" cy="676275"/>
        </a:xfrm>
        <a:prstGeom prst="rect">
          <a:avLst/>
        </a:prstGeom>
        <a:noFill/>
        <a:ln w="9525" cmpd="sng">
          <a:noFill/>
        </a:ln>
      </xdr:spPr>
    </xdr:pic>
    <xdr:clientData/>
  </xdr:twoCellAnchor>
  <xdr:twoCellAnchor editAs="oneCell">
    <xdr:from>
      <xdr:col>2</xdr:col>
      <xdr:colOff>609600</xdr:colOff>
      <xdr:row>205</xdr:row>
      <xdr:rowOff>0</xdr:rowOff>
    </xdr:from>
    <xdr:to>
      <xdr:col>2</xdr:col>
      <xdr:colOff>609600</xdr:colOff>
      <xdr:row>206</xdr:row>
      <xdr:rowOff>171450</xdr:rowOff>
    </xdr:to>
    <xdr:pic>
      <xdr:nvPicPr>
        <xdr:cNvPr id="65" name="Picture 13"/>
        <xdr:cNvPicPr preferRelativeResize="1">
          <a:picLocks noChangeAspect="1"/>
        </xdr:cNvPicPr>
      </xdr:nvPicPr>
      <xdr:blipFill>
        <a:blip r:embed="rId1"/>
        <a:stretch>
          <a:fillRect/>
        </a:stretch>
      </xdr:blipFill>
      <xdr:spPr>
        <a:xfrm>
          <a:off x="4419600" y="102612825"/>
          <a:ext cx="0" cy="676275"/>
        </a:xfrm>
        <a:prstGeom prst="rect">
          <a:avLst/>
        </a:prstGeom>
        <a:noFill/>
        <a:ln w="9525" cmpd="sng">
          <a:noFill/>
        </a:ln>
      </xdr:spPr>
    </xdr:pic>
    <xdr:clientData/>
  </xdr:twoCellAnchor>
  <xdr:twoCellAnchor editAs="oneCell">
    <xdr:from>
      <xdr:col>2</xdr:col>
      <xdr:colOff>609600</xdr:colOff>
      <xdr:row>205</xdr:row>
      <xdr:rowOff>0</xdr:rowOff>
    </xdr:from>
    <xdr:to>
      <xdr:col>2</xdr:col>
      <xdr:colOff>609600</xdr:colOff>
      <xdr:row>206</xdr:row>
      <xdr:rowOff>171450</xdr:rowOff>
    </xdr:to>
    <xdr:pic>
      <xdr:nvPicPr>
        <xdr:cNvPr id="66" name="Picture 13"/>
        <xdr:cNvPicPr preferRelativeResize="1">
          <a:picLocks noChangeAspect="1"/>
        </xdr:cNvPicPr>
      </xdr:nvPicPr>
      <xdr:blipFill>
        <a:blip r:embed="rId1"/>
        <a:stretch>
          <a:fillRect/>
        </a:stretch>
      </xdr:blipFill>
      <xdr:spPr>
        <a:xfrm>
          <a:off x="4419600" y="102612825"/>
          <a:ext cx="0" cy="676275"/>
        </a:xfrm>
        <a:prstGeom prst="rect">
          <a:avLst/>
        </a:prstGeom>
        <a:noFill/>
        <a:ln w="9525" cmpd="sng">
          <a:noFill/>
        </a:ln>
      </xdr:spPr>
    </xdr:pic>
    <xdr:clientData/>
  </xdr:twoCellAnchor>
  <xdr:twoCellAnchor editAs="oneCell">
    <xdr:from>
      <xdr:col>2</xdr:col>
      <xdr:colOff>609600</xdr:colOff>
      <xdr:row>205</xdr:row>
      <xdr:rowOff>0</xdr:rowOff>
    </xdr:from>
    <xdr:to>
      <xdr:col>2</xdr:col>
      <xdr:colOff>609600</xdr:colOff>
      <xdr:row>206</xdr:row>
      <xdr:rowOff>171450</xdr:rowOff>
    </xdr:to>
    <xdr:pic>
      <xdr:nvPicPr>
        <xdr:cNvPr id="67" name="Picture 13"/>
        <xdr:cNvPicPr preferRelativeResize="1">
          <a:picLocks noChangeAspect="1"/>
        </xdr:cNvPicPr>
      </xdr:nvPicPr>
      <xdr:blipFill>
        <a:blip r:embed="rId1"/>
        <a:stretch>
          <a:fillRect/>
        </a:stretch>
      </xdr:blipFill>
      <xdr:spPr>
        <a:xfrm>
          <a:off x="4419600" y="102612825"/>
          <a:ext cx="0" cy="676275"/>
        </a:xfrm>
        <a:prstGeom prst="rect">
          <a:avLst/>
        </a:prstGeom>
        <a:noFill/>
        <a:ln w="9525" cmpd="sng">
          <a:noFill/>
        </a:ln>
      </xdr:spPr>
    </xdr:pic>
    <xdr:clientData/>
  </xdr:twoCellAnchor>
  <xdr:twoCellAnchor editAs="oneCell">
    <xdr:from>
      <xdr:col>3</xdr:col>
      <xdr:colOff>0</xdr:colOff>
      <xdr:row>204</xdr:row>
      <xdr:rowOff>0</xdr:rowOff>
    </xdr:from>
    <xdr:to>
      <xdr:col>3</xdr:col>
      <xdr:colOff>0</xdr:colOff>
      <xdr:row>205</xdr:row>
      <xdr:rowOff>314325</xdr:rowOff>
    </xdr:to>
    <xdr:pic>
      <xdr:nvPicPr>
        <xdr:cNvPr id="68" name="Picture 13"/>
        <xdr:cNvPicPr preferRelativeResize="1">
          <a:picLocks noChangeAspect="1"/>
        </xdr:cNvPicPr>
      </xdr:nvPicPr>
      <xdr:blipFill>
        <a:blip r:embed="rId1"/>
        <a:stretch>
          <a:fillRect/>
        </a:stretch>
      </xdr:blipFill>
      <xdr:spPr>
        <a:xfrm>
          <a:off x="4419600" y="102108000"/>
          <a:ext cx="0" cy="819150"/>
        </a:xfrm>
        <a:prstGeom prst="rect">
          <a:avLst/>
        </a:prstGeom>
        <a:noFill/>
        <a:ln w="9525" cmpd="sng">
          <a:noFill/>
        </a:ln>
      </xdr:spPr>
    </xdr:pic>
    <xdr:clientData/>
  </xdr:twoCellAnchor>
  <xdr:twoCellAnchor editAs="oneCell">
    <xdr:from>
      <xdr:col>2</xdr:col>
      <xdr:colOff>609600</xdr:colOff>
      <xdr:row>205</xdr:row>
      <xdr:rowOff>0</xdr:rowOff>
    </xdr:from>
    <xdr:to>
      <xdr:col>2</xdr:col>
      <xdr:colOff>609600</xdr:colOff>
      <xdr:row>206</xdr:row>
      <xdr:rowOff>171450</xdr:rowOff>
    </xdr:to>
    <xdr:pic>
      <xdr:nvPicPr>
        <xdr:cNvPr id="69" name="Picture 13"/>
        <xdr:cNvPicPr preferRelativeResize="1">
          <a:picLocks noChangeAspect="1"/>
        </xdr:cNvPicPr>
      </xdr:nvPicPr>
      <xdr:blipFill>
        <a:blip r:embed="rId1"/>
        <a:stretch>
          <a:fillRect/>
        </a:stretch>
      </xdr:blipFill>
      <xdr:spPr>
        <a:xfrm>
          <a:off x="4419600" y="102612825"/>
          <a:ext cx="0" cy="676275"/>
        </a:xfrm>
        <a:prstGeom prst="rect">
          <a:avLst/>
        </a:prstGeom>
        <a:noFill/>
        <a:ln w="9525" cmpd="sng">
          <a:noFill/>
        </a:ln>
      </xdr:spPr>
    </xdr:pic>
    <xdr:clientData/>
  </xdr:twoCellAnchor>
  <xdr:twoCellAnchor editAs="oneCell">
    <xdr:from>
      <xdr:col>2</xdr:col>
      <xdr:colOff>609600</xdr:colOff>
      <xdr:row>205</xdr:row>
      <xdr:rowOff>0</xdr:rowOff>
    </xdr:from>
    <xdr:to>
      <xdr:col>2</xdr:col>
      <xdr:colOff>609600</xdr:colOff>
      <xdr:row>206</xdr:row>
      <xdr:rowOff>171450</xdr:rowOff>
    </xdr:to>
    <xdr:pic>
      <xdr:nvPicPr>
        <xdr:cNvPr id="70" name="Picture 13"/>
        <xdr:cNvPicPr preferRelativeResize="1">
          <a:picLocks noChangeAspect="1"/>
        </xdr:cNvPicPr>
      </xdr:nvPicPr>
      <xdr:blipFill>
        <a:blip r:embed="rId1"/>
        <a:stretch>
          <a:fillRect/>
        </a:stretch>
      </xdr:blipFill>
      <xdr:spPr>
        <a:xfrm>
          <a:off x="4419600" y="102612825"/>
          <a:ext cx="0" cy="676275"/>
        </a:xfrm>
        <a:prstGeom prst="rect">
          <a:avLst/>
        </a:prstGeom>
        <a:noFill/>
        <a:ln w="9525" cmpd="sng">
          <a:noFill/>
        </a:ln>
      </xdr:spPr>
    </xdr:pic>
    <xdr:clientData/>
  </xdr:twoCellAnchor>
  <xdr:twoCellAnchor editAs="oneCell">
    <xdr:from>
      <xdr:col>2</xdr:col>
      <xdr:colOff>609600</xdr:colOff>
      <xdr:row>205</xdr:row>
      <xdr:rowOff>0</xdr:rowOff>
    </xdr:from>
    <xdr:to>
      <xdr:col>2</xdr:col>
      <xdr:colOff>609600</xdr:colOff>
      <xdr:row>206</xdr:row>
      <xdr:rowOff>171450</xdr:rowOff>
    </xdr:to>
    <xdr:pic>
      <xdr:nvPicPr>
        <xdr:cNvPr id="71" name="Picture 13"/>
        <xdr:cNvPicPr preferRelativeResize="1">
          <a:picLocks noChangeAspect="1"/>
        </xdr:cNvPicPr>
      </xdr:nvPicPr>
      <xdr:blipFill>
        <a:blip r:embed="rId1"/>
        <a:stretch>
          <a:fillRect/>
        </a:stretch>
      </xdr:blipFill>
      <xdr:spPr>
        <a:xfrm>
          <a:off x="4419600" y="102612825"/>
          <a:ext cx="0" cy="676275"/>
        </a:xfrm>
        <a:prstGeom prst="rect">
          <a:avLst/>
        </a:prstGeom>
        <a:noFill/>
        <a:ln w="9525" cmpd="sng">
          <a:noFill/>
        </a:ln>
      </xdr:spPr>
    </xdr:pic>
    <xdr:clientData/>
  </xdr:twoCellAnchor>
  <xdr:twoCellAnchor editAs="oneCell">
    <xdr:from>
      <xdr:col>2</xdr:col>
      <xdr:colOff>609600</xdr:colOff>
      <xdr:row>205</xdr:row>
      <xdr:rowOff>0</xdr:rowOff>
    </xdr:from>
    <xdr:to>
      <xdr:col>2</xdr:col>
      <xdr:colOff>609600</xdr:colOff>
      <xdr:row>206</xdr:row>
      <xdr:rowOff>171450</xdr:rowOff>
    </xdr:to>
    <xdr:pic>
      <xdr:nvPicPr>
        <xdr:cNvPr id="72" name="Picture 13"/>
        <xdr:cNvPicPr preferRelativeResize="1">
          <a:picLocks noChangeAspect="1"/>
        </xdr:cNvPicPr>
      </xdr:nvPicPr>
      <xdr:blipFill>
        <a:blip r:embed="rId1"/>
        <a:stretch>
          <a:fillRect/>
        </a:stretch>
      </xdr:blipFill>
      <xdr:spPr>
        <a:xfrm>
          <a:off x="4419600" y="102612825"/>
          <a:ext cx="0" cy="676275"/>
        </a:xfrm>
        <a:prstGeom prst="rect">
          <a:avLst/>
        </a:prstGeom>
        <a:noFill/>
        <a:ln w="9525" cmpd="sng">
          <a:noFill/>
        </a:ln>
      </xdr:spPr>
    </xdr:pic>
    <xdr:clientData/>
  </xdr:twoCellAnchor>
  <xdr:twoCellAnchor editAs="oneCell">
    <xdr:from>
      <xdr:col>2</xdr:col>
      <xdr:colOff>609600</xdr:colOff>
      <xdr:row>204</xdr:row>
      <xdr:rowOff>0</xdr:rowOff>
    </xdr:from>
    <xdr:to>
      <xdr:col>2</xdr:col>
      <xdr:colOff>609600</xdr:colOff>
      <xdr:row>205</xdr:row>
      <xdr:rowOff>171450</xdr:rowOff>
    </xdr:to>
    <xdr:pic>
      <xdr:nvPicPr>
        <xdr:cNvPr id="73" name="Picture 13"/>
        <xdr:cNvPicPr preferRelativeResize="1">
          <a:picLocks noChangeAspect="1"/>
        </xdr:cNvPicPr>
      </xdr:nvPicPr>
      <xdr:blipFill>
        <a:blip r:embed="rId1"/>
        <a:stretch>
          <a:fillRect/>
        </a:stretch>
      </xdr:blipFill>
      <xdr:spPr>
        <a:xfrm>
          <a:off x="4419600" y="102108000"/>
          <a:ext cx="0" cy="676275"/>
        </a:xfrm>
        <a:prstGeom prst="rect">
          <a:avLst/>
        </a:prstGeom>
        <a:noFill/>
        <a:ln w="9525" cmpd="sng">
          <a:noFill/>
        </a:ln>
      </xdr:spPr>
    </xdr:pic>
    <xdr:clientData/>
  </xdr:twoCellAnchor>
  <xdr:twoCellAnchor editAs="oneCell">
    <xdr:from>
      <xdr:col>2</xdr:col>
      <xdr:colOff>609600</xdr:colOff>
      <xdr:row>204</xdr:row>
      <xdr:rowOff>0</xdr:rowOff>
    </xdr:from>
    <xdr:to>
      <xdr:col>2</xdr:col>
      <xdr:colOff>609600</xdr:colOff>
      <xdr:row>205</xdr:row>
      <xdr:rowOff>171450</xdr:rowOff>
    </xdr:to>
    <xdr:pic>
      <xdr:nvPicPr>
        <xdr:cNvPr id="74" name="Picture 13"/>
        <xdr:cNvPicPr preferRelativeResize="1">
          <a:picLocks noChangeAspect="1"/>
        </xdr:cNvPicPr>
      </xdr:nvPicPr>
      <xdr:blipFill>
        <a:blip r:embed="rId1"/>
        <a:stretch>
          <a:fillRect/>
        </a:stretch>
      </xdr:blipFill>
      <xdr:spPr>
        <a:xfrm>
          <a:off x="4419600" y="102108000"/>
          <a:ext cx="0" cy="676275"/>
        </a:xfrm>
        <a:prstGeom prst="rect">
          <a:avLst/>
        </a:prstGeom>
        <a:noFill/>
        <a:ln w="9525" cmpd="sng">
          <a:noFill/>
        </a:ln>
      </xdr:spPr>
    </xdr:pic>
    <xdr:clientData/>
  </xdr:twoCellAnchor>
  <xdr:twoCellAnchor editAs="oneCell">
    <xdr:from>
      <xdr:col>2</xdr:col>
      <xdr:colOff>609600</xdr:colOff>
      <xdr:row>204</xdr:row>
      <xdr:rowOff>0</xdr:rowOff>
    </xdr:from>
    <xdr:to>
      <xdr:col>2</xdr:col>
      <xdr:colOff>609600</xdr:colOff>
      <xdr:row>205</xdr:row>
      <xdr:rowOff>171450</xdr:rowOff>
    </xdr:to>
    <xdr:pic>
      <xdr:nvPicPr>
        <xdr:cNvPr id="75" name="Picture 13"/>
        <xdr:cNvPicPr preferRelativeResize="1">
          <a:picLocks noChangeAspect="1"/>
        </xdr:cNvPicPr>
      </xdr:nvPicPr>
      <xdr:blipFill>
        <a:blip r:embed="rId1"/>
        <a:stretch>
          <a:fillRect/>
        </a:stretch>
      </xdr:blipFill>
      <xdr:spPr>
        <a:xfrm>
          <a:off x="4419600" y="102108000"/>
          <a:ext cx="0" cy="676275"/>
        </a:xfrm>
        <a:prstGeom prst="rect">
          <a:avLst/>
        </a:prstGeom>
        <a:noFill/>
        <a:ln w="9525" cmpd="sng">
          <a:noFill/>
        </a:ln>
      </xdr:spPr>
    </xdr:pic>
    <xdr:clientData/>
  </xdr:twoCellAnchor>
  <xdr:twoCellAnchor editAs="oneCell">
    <xdr:from>
      <xdr:col>3</xdr:col>
      <xdr:colOff>0</xdr:colOff>
      <xdr:row>204</xdr:row>
      <xdr:rowOff>0</xdr:rowOff>
    </xdr:from>
    <xdr:to>
      <xdr:col>3</xdr:col>
      <xdr:colOff>0</xdr:colOff>
      <xdr:row>205</xdr:row>
      <xdr:rowOff>314325</xdr:rowOff>
    </xdr:to>
    <xdr:pic>
      <xdr:nvPicPr>
        <xdr:cNvPr id="76" name="Picture 13"/>
        <xdr:cNvPicPr preferRelativeResize="1">
          <a:picLocks noChangeAspect="1"/>
        </xdr:cNvPicPr>
      </xdr:nvPicPr>
      <xdr:blipFill>
        <a:blip r:embed="rId1"/>
        <a:stretch>
          <a:fillRect/>
        </a:stretch>
      </xdr:blipFill>
      <xdr:spPr>
        <a:xfrm>
          <a:off x="4419600" y="102108000"/>
          <a:ext cx="0" cy="819150"/>
        </a:xfrm>
        <a:prstGeom prst="rect">
          <a:avLst/>
        </a:prstGeom>
        <a:noFill/>
        <a:ln w="9525" cmpd="sng">
          <a:noFill/>
        </a:ln>
      </xdr:spPr>
    </xdr:pic>
    <xdr:clientData/>
  </xdr:twoCellAnchor>
  <xdr:twoCellAnchor editAs="oneCell">
    <xdr:from>
      <xdr:col>2</xdr:col>
      <xdr:colOff>609600</xdr:colOff>
      <xdr:row>204</xdr:row>
      <xdr:rowOff>0</xdr:rowOff>
    </xdr:from>
    <xdr:to>
      <xdr:col>2</xdr:col>
      <xdr:colOff>609600</xdr:colOff>
      <xdr:row>205</xdr:row>
      <xdr:rowOff>171450</xdr:rowOff>
    </xdr:to>
    <xdr:pic>
      <xdr:nvPicPr>
        <xdr:cNvPr id="77" name="Picture 13"/>
        <xdr:cNvPicPr preferRelativeResize="1">
          <a:picLocks noChangeAspect="1"/>
        </xdr:cNvPicPr>
      </xdr:nvPicPr>
      <xdr:blipFill>
        <a:blip r:embed="rId1"/>
        <a:stretch>
          <a:fillRect/>
        </a:stretch>
      </xdr:blipFill>
      <xdr:spPr>
        <a:xfrm>
          <a:off x="4419600" y="102108000"/>
          <a:ext cx="0" cy="676275"/>
        </a:xfrm>
        <a:prstGeom prst="rect">
          <a:avLst/>
        </a:prstGeom>
        <a:noFill/>
        <a:ln w="9525" cmpd="sng">
          <a:noFill/>
        </a:ln>
      </xdr:spPr>
    </xdr:pic>
    <xdr:clientData/>
  </xdr:twoCellAnchor>
  <xdr:twoCellAnchor editAs="oneCell">
    <xdr:from>
      <xdr:col>2</xdr:col>
      <xdr:colOff>609600</xdr:colOff>
      <xdr:row>204</xdr:row>
      <xdr:rowOff>0</xdr:rowOff>
    </xdr:from>
    <xdr:to>
      <xdr:col>2</xdr:col>
      <xdr:colOff>609600</xdr:colOff>
      <xdr:row>205</xdr:row>
      <xdr:rowOff>171450</xdr:rowOff>
    </xdr:to>
    <xdr:pic>
      <xdr:nvPicPr>
        <xdr:cNvPr id="78" name="Picture 13"/>
        <xdr:cNvPicPr preferRelativeResize="1">
          <a:picLocks noChangeAspect="1"/>
        </xdr:cNvPicPr>
      </xdr:nvPicPr>
      <xdr:blipFill>
        <a:blip r:embed="rId1"/>
        <a:stretch>
          <a:fillRect/>
        </a:stretch>
      </xdr:blipFill>
      <xdr:spPr>
        <a:xfrm>
          <a:off x="4419600" y="102108000"/>
          <a:ext cx="0" cy="676275"/>
        </a:xfrm>
        <a:prstGeom prst="rect">
          <a:avLst/>
        </a:prstGeom>
        <a:noFill/>
        <a:ln w="9525" cmpd="sng">
          <a:noFill/>
        </a:ln>
      </xdr:spPr>
    </xdr:pic>
    <xdr:clientData/>
  </xdr:twoCellAnchor>
  <xdr:twoCellAnchor editAs="oneCell">
    <xdr:from>
      <xdr:col>2</xdr:col>
      <xdr:colOff>609600</xdr:colOff>
      <xdr:row>204</xdr:row>
      <xdr:rowOff>0</xdr:rowOff>
    </xdr:from>
    <xdr:to>
      <xdr:col>2</xdr:col>
      <xdr:colOff>609600</xdr:colOff>
      <xdr:row>205</xdr:row>
      <xdr:rowOff>171450</xdr:rowOff>
    </xdr:to>
    <xdr:pic>
      <xdr:nvPicPr>
        <xdr:cNvPr id="79" name="Picture 13"/>
        <xdr:cNvPicPr preferRelativeResize="1">
          <a:picLocks noChangeAspect="1"/>
        </xdr:cNvPicPr>
      </xdr:nvPicPr>
      <xdr:blipFill>
        <a:blip r:embed="rId1"/>
        <a:stretch>
          <a:fillRect/>
        </a:stretch>
      </xdr:blipFill>
      <xdr:spPr>
        <a:xfrm>
          <a:off x="4419600" y="102108000"/>
          <a:ext cx="0" cy="676275"/>
        </a:xfrm>
        <a:prstGeom prst="rect">
          <a:avLst/>
        </a:prstGeom>
        <a:noFill/>
        <a:ln w="9525" cmpd="sng">
          <a:noFill/>
        </a:ln>
      </xdr:spPr>
    </xdr:pic>
    <xdr:clientData/>
  </xdr:twoCellAnchor>
  <xdr:twoCellAnchor editAs="oneCell">
    <xdr:from>
      <xdr:col>2</xdr:col>
      <xdr:colOff>609600</xdr:colOff>
      <xdr:row>204</xdr:row>
      <xdr:rowOff>0</xdr:rowOff>
    </xdr:from>
    <xdr:to>
      <xdr:col>2</xdr:col>
      <xdr:colOff>609600</xdr:colOff>
      <xdr:row>205</xdr:row>
      <xdr:rowOff>171450</xdr:rowOff>
    </xdr:to>
    <xdr:pic>
      <xdr:nvPicPr>
        <xdr:cNvPr id="80" name="Picture 13"/>
        <xdr:cNvPicPr preferRelativeResize="1">
          <a:picLocks noChangeAspect="1"/>
        </xdr:cNvPicPr>
      </xdr:nvPicPr>
      <xdr:blipFill>
        <a:blip r:embed="rId1"/>
        <a:stretch>
          <a:fillRect/>
        </a:stretch>
      </xdr:blipFill>
      <xdr:spPr>
        <a:xfrm>
          <a:off x="4419600" y="102108000"/>
          <a:ext cx="0" cy="676275"/>
        </a:xfrm>
        <a:prstGeom prst="rect">
          <a:avLst/>
        </a:prstGeom>
        <a:noFill/>
        <a:ln w="9525" cmpd="sng">
          <a:noFill/>
        </a:ln>
      </xdr:spPr>
    </xdr:pic>
    <xdr:clientData/>
  </xdr:twoCellAnchor>
  <xdr:twoCellAnchor editAs="oneCell">
    <xdr:from>
      <xdr:col>2</xdr:col>
      <xdr:colOff>609600</xdr:colOff>
      <xdr:row>199</xdr:row>
      <xdr:rowOff>0</xdr:rowOff>
    </xdr:from>
    <xdr:to>
      <xdr:col>2</xdr:col>
      <xdr:colOff>609600</xdr:colOff>
      <xdr:row>200</xdr:row>
      <xdr:rowOff>171450</xdr:rowOff>
    </xdr:to>
    <xdr:pic>
      <xdr:nvPicPr>
        <xdr:cNvPr id="81" name="Picture 13"/>
        <xdr:cNvPicPr preferRelativeResize="1">
          <a:picLocks noChangeAspect="1"/>
        </xdr:cNvPicPr>
      </xdr:nvPicPr>
      <xdr:blipFill>
        <a:blip r:embed="rId1"/>
        <a:stretch>
          <a:fillRect/>
        </a:stretch>
      </xdr:blipFill>
      <xdr:spPr>
        <a:xfrm>
          <a:off x="4419600" y="99583875"/>
          <a:ext cx="0" cy="676275"/>
        </a:xfrm>
        <a:prstGeom prst="rect">
          <a:avLst/>
        </a:prstGeom>
        <a:noFill/>
        <a:ln w="9525" cmpd="sng">
          <a:noFill/>
        </a:ln>
      </xdr:spPr>
    </xdr:pic>
    <xdr:clientData/>
  </xdr:twoCellAnchor>
  <xdr:twoCellAnchor editAs="oneCell">
    <xdr:from>
      <xdr:col>2</xdr:col>
      <xdr:colOff>609600</xdr:colOff>
      <xdr:row>199</xdr:row>
      <xdr:rowOff>0</xdr:rowOff>
    </xdr:from>
    <xdr:to>
      <xdr:col>2</xdr:col>
      <xdr:colOff>609600</xdr:colOff>
      <xdr:row>200</xdr:row>
      <xdr:rowOff>171450</xdr:rowOff>
    </xdr:to>
    <xdr:pic>
      <xdr:nvPicPr>
        <xdr:cNvPr id="82" name="Picture 13"/>
        <xdr:cNvPicPr preferRelativeResize="1">
          <a:picLocks noChangeAspect="1"/>
        </xdr:cNvPicPr>
      </xdr:nvPicPr>
      <xdr:blipFill>
        <a:blip r:embed="rId1"/>
        <a:stretch>
          <a:fillRect/>
        </a:stretch>
      </xdr:blipFill>
      <xdr:spPr>
        <a:xfrm>
          <a:off x="4419600" y="99583875"/>
          <a:ext cx="0" cy="676275"/>
        </a:xfrm>
        <a:prstGeom prst="rect">
          <a:avLst/>
        </a:prstGeom>
        <a:noFill/>
        <a:ln w="9525" cmpd="sng">
          <a:noFill/>
        </a:ln>
      </xdr:spPr>
    </xdr:pic>
    <xdr:clientData/>
  </xdr:twoCellAnchor>
  <xdr:twoCellAnchor editAs="oneCell">
    <xdr:from>
      <xdr:col>2</xdr:col>
      <xdr:colOff>609600</xdr:colOff>
      <xdr:row>199</xdr:row>
      <xdr:rowOff>0</xdr:rowOff>
    </xdr:from>
    <xdr:to>
      <xdr:col>2</xdr:col>
      <xdr:colOff>609600</xdr:colOff>
      <xdr:row>200</xdr:row>
      <xdr:rowOff>171450</xdr:rowOff>
    </xdr:to>
    <xdr:pic>
      <xdr:nvPicPr>
        <xdr:cNvPr id="83" name="Picture 13"/>
        <xdr:cNvPicPr preferRelativeResize="1">
          <a:picLocks noChangeAspect="1"/>
        </xdr:cNvPicPr>
      </xdr:nvPicPr>
      <xdr:blipFill>
        <a:blip r:embed="rId1"/>
        <a:stretch>
          <a:fillRect/>
        </a:stretch>
      </xdr:blipFill>
      <xdr:spPr>
        <a:xfrm>
          <a:off x="4419600" y="99583875"/>
          <a:ext cx="0" cy="676275"/>
        </a:xfrm>
        <a:prstGeom prst="rect">
          <a:avLst/>
        </a:prstGeom>
        <a:noFill/>
        <a:ln w="9525" cmpd="sng">
          <a:noFill/>
        </a:ln>
      </xdr:spPr>
    </xdr:pic>
    <xdr:clientData/>
  </xdr:twoCellAnchor>
  <xdr:twoCellAnchor editAs="oneCell">
    <xdr:from>
      <xdr:col>3</xdr:col>
      <xdr:colOff>0</xdr:colOff>
      <xdr:row>199</xdr:row>
      <xdr:rowOff>0</xdr:rowOff>
    </xdr:from>
    <xdr:to>
      <xdr:col>3</xdr:col>
      <xdr:colOff>0</xdr:colOff>
      <xdr:row>200</xdr:row>
      <xdr:rowOff>314325</xdr:rowOff>
    </xdr:to>
    <xdr:pic>
      <xdr:nvPicPr>
        <xdr:cNvPr id="84" name="Picture 13"/>
        <xdr:cNvPicPr preferRelativeResize="1">
          <a:picLocks noChangeAspect="1"/>
        </xdr:cNvPicPr>
      </xdr:nvPicPr>
      <xdr:blipFill>
        <a:blip r:embed="rId1"/>
        <a:stretch>
          <a:fillRect/>
        </a:stretch>
      </xdr:blipFill>
      <xdr:spPr>
        <a:xfrm>
          <a:off x="4419600" y="99583875"/>
          <a:ext cx="0" cy="819150"/>
        </a:xfrm>
        <a:prstGeom prst="rect">
          <a:avLst/>
        </a:prstGeom>
        <a:noFill/>
        <a:ln w="9525" cmpd="sng">
          <a:noFill/>
        </a:ln>
      </xdr:spPr>
    </xdr:pic>
    <xdr:clientData/>
  </xdr:twoCellAnchor>
  <xdr:twoCellAnchor editAs="oneCell">
    <xdr:from>
      <xdr:col>2</xdr:col>
      <xdr:colOff>609600</xdr:colOff>
      <xdr:row>199</xdr:row>
      <xdr:rowOff>0</xdr:rowOff>
    </xdr:from>
    <xdr:to>
      <xdr:col>2</xdr:col>
      <xdr:colOff>609600</xdr:colOff>
      <xdr:row>200</xdr:row>
      <xdr:rowOff>171450</xdr:rowOff>
    </xdr:to>
    <xdr:pic>
      <xdr:nvPicPr>
        <xdr:cNvPr id="85" name="Picture 13"/>
        <xdr:cNvPicPr preferRelativeResize="1">
          <a:picLocks noChangeAspect="1"/>
        </xdr:cNvPicPr>
      </xdr:nvPicPr>
      <xdr:blipFill>
        <a:blip r:embed="rId1"/>
        <a:stretch>
          <a:fillRect/>
        </a:stretch>
      </xdr:blipFill>
      <xdr:spPr>
        <a:xfrm>
          <a:off x="4419600" y="99583875"/>
          <a:ext cx="0" cy="676275"/>
        </a:xfrm>
        <a:prstGeom prst="rect">
          <a:avLst/>
        </a:prstGeom>
        <a:noFill/>
        <a:ln w="9525" cmpd="sng">
          <a:noFill/>
        </a:ln>
      </xdr:spPr>
    </xdr:pic>
    <xdr:clientData/>
  </xdr:twoCellAnchor>
  <xdr:twoCellAnchor editAs="oneCell">
    <xdr:from>
      <xdr:col>2</xdr:col>
      <xdr:colOff>609600</xdr:colOff>
      <xdr:row>199</xdr:row>
      <xdr:rowOff>0</xdr:rowOff>
    </xdr:from>
    <xdr:to>
      <xdr:col>2</xdr:col>
      <xdr:colOff>609600</xdr:colOff>
      <xdr:row>200</xdr:row>
      <xdr:rowOff>171450</xdr:rowOff>
    </xdr:to>
    <xdr:pic>
      <xdr:nvPicPr>
        <xdr:cNvPr id="86" name="Picture 13"/>
        <xdr:cNvPicPr preferRelativeResize="1">
          <a:picLocks noChangeAspect="1"/>
        </xdr:cNvPicPr>
      </xdr:nvPicPr>
      <xdr:blipFill>
        <a:blip r:embed="rId1"/>
        <a:stretch>
          <a:fillRect/>
        </a:stretch>
      </xdr:blipFill>
      <xdr:spPr>
        <a:xfrm>
          <a:off x="4419600" y="99583875"/>
          <a:ext cx="0" cy="676275"/>
        </a:xfrm>
        <a:prstGeom prst="rect">
          <a:avLst/>
        </a:prstGeom>
        <a:noFill/>
        <a:ln w="9525" cmpd="sng">
          <a:noFill/>
        </a:ln>
      </xdr:spPr>
    </xdr:pic>
    <xdr:clientData/>
  </xdr:twoCellAnchor>
  <xdr:twoCellAnchor editAs="oneCell">
    <xdr:from>
      <xdr:col>2</xdr:col>
      <xdr:colOff>609600</xdr:colOff>
      <xdr:row>199</xdr:row>
      <xdr:rowOff>0</xdr:rowOff>
    </xdr:from>
    <xdr:to>
      <xdr:col>2</xdr:col>
      <xdr:colOff>609600</xdr:colOff>
      <xdr:row>200</xdr:row>
      <xdr:rowOff>171450</xdr:rowOff>
    </xdr:to>
    <xdr:pic>
      <xdr:nvPicPr>
        <xdr:cNvPr id="87" name="Picture 13"/>
        <xdr:cNvPicPr preferRelativeResize="1">
          <a:picLocks noChangeAspect="1"/>
        </xdr:cNvPicPr>
      </xdr:nvPicPr>
      <xdr:blipFill>
        <a:blip r:embed="rId1"/>
        <a:stretch>
          <a:fillRect/>
        </a:stretch>
      </xdr:blipFill>
      <xdr:spPr>
        <a:xfrm>
          <a:off x="4419600" y="99583875"/>
          <a:ext cx="0" cy="676275"/>
        </a:xfrm>
        <a:prstGeom prst="rect">
          <a:avLst/>
        </a:prstGeom>
        <a:noFill/>
        <a:ln w="9525" cmpd="sng">
          <a:noFill/>
        </a:ln>
      </xdr:spPr>
    </xdr:pic>
    <xdr:clientData/>
  </xdr:twoCellAnchor>
  <xdr:twoCellAnchor editAs="oneCell">
    <xdr:from>
      <xdr:col>2</xdr:col>
      <xdr:colOff>609600</xdr:colOff>
      <xdr:row>199</xdr:row>
      <xdr:rowOff>0</xdr:rowOff>
    </xdr:from>
    <xdr:to>
      <xdr:col>2</xdr:col>
      <xdr:colOff>609600</xdr:colOff>
      <xdr:row>200</xdr:row>
      <xdr:rowOff>171450</xdr:rowOff>
    </xdr:to>
    <xdr:pic>
      <xdr:nvPicPr>
        <xdr:cNvPr id="88" name="Picture 13"/>
        <xdr:cNvPicPr preferRelativeResize="1">
          <a:picLocks noChangeAspect="1"/>
        </xdr:cNvPicPr>
      </xdr:nvPicPr>
      <xdr:blipFill>
        <a:blip r:embed="rId1"/>
        <a:stretch>
          <a:fillRect/>
        </a:stretch>
      </xdr:blipFill>
      <xdr:spPr>
        <a:xfrm>
          <a:off x="4419600" y="99583875"/>
          <a:ext cx="0" cy="676275"/>
        </a:xfrm>
        <a:prstGeom prst="rect">
          <a:avLst/>
        </a:prstGeom>
        <a:noFill/>
        <a:ln w="9525" cmpd="sng">
          <a:noFill/>
        </a:ln>
      </xdr:spPr>
    </xdr:pic>
    <xdr:clientData/>
  </xdr:twoCellAnchor>
  <xdr:twoCellAnchor editAs="oneCell">
    <xdr:from>
      <xdr:col>2</xdr:col>
      <xdr:colOff>609600</xdr:colOff>
      <xdr:row>201</xdr:row>
      <xdr:rowOff>0</xdr:rowOff>
    </xdr:from>
    <xdr:to>
      <xdr:col>2</xdr:col>
      <xdr:colOff>609600</xdr:colOff>
      <xdr:row>202</xdr:row>
      <xdr:rowOff>171450</xdr:rowOff>
    </xdr:to>
    <xdr:pic>
      <xdr:nvPicPr>
        <xdr:cNvPr id="89" name="Picture 13"/>
        <xdr:cNvPicPr preferRelativeResize="1">
          <a:picLocks noChangeAspect="1"/>
        </xdr:cNvPicPr>
      </xdr:nvPicPr>
      <xdr:blipFill>
        <a:blip r:embed="rId1"/>
        <a:stretch>
          <a:fillRect/>
        </a:stretch>
      </xdr:blipFill>
      <xdr:spPr>
        <a:xfrm>
          <a:off x="4419600" y="100593525"/>
          <a:ext cx="0" cy="676275"/>
        </a:xfrm>
        <a:prstGeom prst="rect">
          <a:avLst/>
        </a:prstGeom>
        <a:noFill/>
        <a:ln w="9525" cmpd="sng">
          <a:noFill/>
        </a:ln>
      </xdr:spPr>
    </xdr:pic>
    <xdr:clientData/>
  </xdr:twoCellAnchor>
  <xdr:twoCellAnchor editAs="oneCell">
    <xdr:from>
      <xdr:col>2</xdr:col>
      <xdr:colOff>609600</xdr:colOff>
      <xdr:row>201</xdr:row>
      <xdr:rowOff>0</xdr:rowOff>
    </xdr:from>
    <xdr:to>
      <xdr:col>2</xdr:col>
      <xdr:colOff>609600</xdr:colOff>
      <xdr:row>202</xdr:row>
      <xdr:rowOff>171450</xdr:rowOff>
    </xdr:to>
    <xdr:pic>
      <xdr:nvPicPr>
        <xdr:cNvPr id="90" name="Picture 13"/>
        <xdr:cNvPicPr preferRelativeResize="1">
          <a:picLocks noChangeAspect="1"/>
        </xdr:cNvPicPr>
      </xdr:nvPicPr>
      <xdr:blipFill>
        <a:blip r:embed="rId1"/>
        <a:stretch>
          <a:fillRect/>
        </a:stretch>
      </xdr:blipFill>
      <xdr:spPr>
        <a:xfrm>
          <a:off x="4419600" y="100593525"/>
          <a:ext cx="0" cy="676275"/>
        </a:xfrm>
        <a:prstGeom prst="rect">
          <a:avLst/>
        </a:prstGeom>
        <a:noFill/>
        <a:ln w="9525" cmpd="sng">
          <a:noFill/>
        </a:ln>
      </xdr:spPr>
    </xdr:pic>
    <xdr:clientData/>
  </xdr:twoCellAnchor>
  <xdr:twoCellAnchor editAs="oneCell">
    <xdr:from>
      <xdr:col>2</xdr:col>
      <xdr:colOff>609600</xdr:colOff>
      <xdr:row>201</xdr:row>
      <xdr:rowOff>0</xdr:rowOff>
    </xdr:from>
    <xdr:to>
      <xdr:col>2</xdr:col>
      <xdr:colOff>609600</xdr:colOff>
      <xdr:row>202</xdr:row>
      <xdr:rowOff>171450</xdr:rowOff>
    </xdr:to>
    <xdr:pic>
      <xdr:nvPicPr>
        <xdr:cNvPr id="91" name="Picture 13"/>
        <xdr:cNvPicPr preferRelativeResize="1">
          <a:picLocks noChangeAspect="1"/>
        </xdr:cNvPicPr>
      </xdr:nvPicPr>
      <xdr:blipFill>
        <a:blip r:embed="rId1"/>
        <a:stretch>
          <a:fillRect/>
        </a:stretch>
      </xdr:blipFill>
      <xdr:spPr>
        <a:xfrm>
          <a:off x="4419600" y="100593525"/>
          <a:ext cx="0" cy="676275"/>
        </a:xfrm>
        <a:prstGeom prst="rect">
          <a:avLst/>
        </a:prstGeom>
        <a:noFill/>
        <a:ln w="9525" cmpd="sng">
          <a:noFill/>
        </a:ln>
      </xdr:spPr>
    </xdr:pic>
    <xdr:clientData/>
  </xdr:twoCellAnchor>
  <xdr:twoCellAnchor editAs="oneCell">
    <xdr:from>
      <xdr:col>3</xdr:col>
      <xdr:colOff>0</xdr:colOff>
      <xdr:row>204</xdr:row>
      <xdr:rowOff>0</xdr:rowOff>
    </xdr:from>
    <xdr:to>
      <xdr:col>3</xdr:col>
      <xdr:colOff>0</xdr:colOff>
      <xdr:row>205</xdr:row>
      <xdr:rowOff>314325</xdr:rowOff>
    </xdr:to>
    <xdr:pic>
      <xdr:nvPicPr>
        <xdr:cNvPr id="92" name="Picture 13"/>
        <xdr:cNvPicPr preferRelativeResize="1">
          <a:picLocks noChangeAspect="1"/>
        </xdr:cNvPicPr>
      </xdr:nvPicPr>
      <xdr:blipFill>
        <a:blip r:embed="rId1"/>
        <a:stretch>
          <a:fillRect/>
        </a:stretch>
      </xdr:blipFill>
      <xdr:spPr>
        <a:xfrm>
          <a:off x="4419600" y="102108000"/>
          <a:ext cx="0" cy="819150"/>
        </a:xfrm>
        <a:prstGeom prst="rect">
          <a:avLst/>
        </a:prstGeom>
        <a:noFill/>
        <a:ln w="9525" cmpd="sng">
          <a:noFill/>
        </a:ln>
      </xdr:spPr>
    </xdr:pic>
    <xdr:clientData/>
  </xdr:twoCellAnchor>
  <xdr:twoCellAnchor editAs="oneCell">
    <xdr:from>
      <xdr:col>2</xdr:col>
      <xdr:colOff>609600</xdr:colOff>
      <xdr:row>201</xdr:row>
      <xdr:rowOff>0</xdr:rowOff>
    </xdr:from>
    <xdr:to>
      <xdr:col>2</xdr:col>
      <xdr:colOff>609600</xdr:colOff>
      <xdr:row>202</xdr:row>
      <xdr:rowOff>171450</xdr:rowOff>
    </xdr:to>
    <xdr:pic>
      <xdr:nvPicPr>
        <xdr:cNvPr id="93" name="Picture 13"/>
        <xdr:cNvPicPr preferRelativeResize="1">
          <a:picLocks noChangeAspect="1"/>
        </xdr:cNvPicPr>
      </xdr:nvPicPr>
      <xdr:blipFill>
        <a:blip r:embed="rId1"/>
        <a:stretch>
          <a:fillRect/>
        </a:stretch>
      </xdr:blipFill>
      <xdr:spPr>
        <a:xfrm>
          <a:off x="4419600" y="100593525"/>
          <a:ext cx="0" cy="676275"/>
        </a:xfrm>
        <a:prstGeom prst="rect">
          <a:avLst/>
        </a:prstGeom>
        <a:noFill/>
        <a:ln w="9525" cmpd="sng">
          <a:noFill/>
        </a:ln>
      </xdr:spPr>
    </xdr:pic>
    <xdr:clientData/>
  </xdr:twoCellAnchor>
  <xdr:twoCellAnchor editAs="oneCell">
    <xdr:from>
      <xdr:col>2</xdr:col>
      <xdr:colOff>609600</xdr:colOff>
      <xdr:row>201</xdr:row>
      <xdr:rowOff>0</xdr:rowOff>
    </xdr:from>
    <xdr:to>
      <xdr:col>2</xdr:col>
      <xdr:colOff>609600</xdr:colOff>
      <xdr:row>202</xdr:row>
      <xdr:rowOff>171450</xdr:rowOff>
    </xdr:to>
    <xdr:pic>
      <xdr:nvPicPr>
        <xdr:cNvPr id="94" name="Picture 13"/>
        <xdr:cNvPicPr preferRelativeResize="1">
          <a:picLocks noChangeAspect="1"/>
        </xdr:cNvPicPr>
      </xdr:nvPicPr>
      <xdr:blipFill>
        <a:blip r:embed="rId1"/>
        <a:stretch>
          <a:fillRect/>
        </a:stretch>
      </xdr:blipFill>
      <xdr:spPr>
        <a:xfrm>
          <a:off x="4419600" y="100593525"/>
          <a:ext cx="0" cy="676275"/>
        </a:xfrm>
        <a:prstGeom prst="rect">
          <a:avLst/>
        </a:prstGeom>
        <a:noFill/>
        <a:ln w="9525" cmpd="sng">
          <a:noFill/>
        </a:ln>
      </xdr:spPr>
    </xdr:pic>
    <xdr:clientData/>
  </xdr:twoCellAnchor>
  <xdr:twoCellAnchor editAs="oneCell">
    <xdr:from>
      <xdr:col>2</xdr:col>
      <xdr:colOff>609600</xdr:colOff>
      <xdr:row>201</xdr:row>
      <xdr:rowOff>0</xdr:rowOff>
    </xdr:from>
    <xdr:to>
      <xdr:col>2</xdr:col>
      <xdr:colOff>609600</xdr:colOff>
      <xdr:row>202</xdr:row>
      <xdr:rowOff>171450</xdr:rowOff>
    </xdr:to>
    <xdr:pic>
      <xdr:nvPicPr>
        <xdr:cNvPr id="95" name="Picture 13"/>
        <xdr:cNvPicPr preferRelativeResize="1">
          <a:picLocks noChangeAspect="1"/>
        </xdr:cNvPicPr>
      </xdr:nvPicPr>
      <xdr:blipFill>
        <a:blip r:embed="rId1"/>
        <a:stretch>
          <a:fillRect/>
        </a:stretch>
      </xdr:blipFill>
      <xdr:spPr>
        <a:xfrm>
          <a:off x="4419600" y="100593525"/>
          <a:ext cx="0" cy="676275"/>
        </a:xfrm>
        <a:prstGeom prst="rect">
          <a:avLst/>
        </a:prstGeom>
        <a:noFill/>
        <a:ln w="9525" cmpd="sng">
          <a:noFill/>
        </a:ln>
      </xdr:spPr>
    </xdr:pic>
    <xdr:clientData/>
  </xdr:twoCellAnchor>
  <xdr:twoCellAnchor editAs="oneCell">
    <xdr:from>
      <xdr:col>2</xdr:col>
      <xdr:colOff>609600</xdr:colOff>
      <xdr:row>201</xdr:row>
      <xdr:rowOff>0</xdr:rowOff>
    </xdr:from>
    <xdr:to>
      <xdr:col>2</xdr:col>
      <xdr:colOff>609600</xdr:colOff>
      <xdr:row>202</xdr:row>
      <xdr:rowOff>171450</xdr:rowOff>
    </xdr:to>
    <xdr:pic>
      <xdr:nvPicPr>
        <xdr:cNvPr id="96" name="Picture 13"/>
        <xdr:cNvPicPr preferRelativeResize="1">
          <a:picLocks noChangeAspect="1"/>
        </xdr:cNvPicPr>
      </xdr:nvPicPr>
      <xdr:blipFill>
        <a:blip r:embed="rId1"/>
        <a:stretch>
          <a:fillRect/>
        </a:stretch>
      </xdr:blipFill>
      <xdr:spPr>
        <a:xfrm>
          <a:off x="4419600" y="100593525"/>
          <a:ext cx="0" cy="676275"/>
        </a:xfrm>
        <a:prstGeom prst="rect">
          <a:avLst/>
        </a:prstGeom>
        <a:noFill/>
        <a:ln w="9525" cmpd="sng">
          <a:noFill/>
        </a:ln>
      </xdr:spPr>
    </xdr:pic>
    <xdr:clientData/>
  </xdr:twoCellAnchor>
  <xdr:twoCellAnchor editAs="oneCell">
    <xdr:from>
      <xdr:col>2</xdr:col>
      <xdr:colOff>609600</xdr:colOff>
      <xdr:row>205</xdr:row>
      <xdr:rowOff>0</xdr:rowOff>
    </xdr:from>
    <xdr:to>
      <xdr:col>2</xdr:col>
      <xdr:colOff>609600</xdr:colOff>
      <xdr:row>206</xdr:row>
      <xdr:rowOff>171450</xdr:rowOff>
    </xdr:to>
    <xdr:pic>
      <xdr:nvPicPr>
        <xdr:cNvPr id="97" name="Picture 13"/>
        <xdr:cNvPicPr preferRelativeResize="1">
          <a:picLocks noChangeAspect="1"/>
        </xdr:cNvPicPr>
      </xdr:nvPicPr>
      <xdr:blipFill>
        <a:blip r:embed="rId1"/>
        <a:stretch>
          <a:fillRect/>
        </a:stretch>
      </xdr:blipFill>
      <xdr:spPr>
        <a:xfrm>
          <a:off x="4419600" y="102612825"/>
          <a:ext cx="0" cy="676275"/>
        </a:xfrm>
        <a:prstGeom prst="rect">
          <a:avLst/>
        </a:prstGeom>
        <a:noFill/>
        <a:ln w="9525" cmpd="sng">
          <a:noFill/>
        </a:ln>
      </xdr:spPr>
    </xdr:pic>
    <xdr:clientData/>
  </xdr:twoCellAnchor>
  <xdr:twoCellAnchor editAs="oneCell">
    <xdr:from>
      <xdr:col>2</xdr:col>
      <xdr:colOff>609600</xdr:colOff>
      <xdr:row>205</xdr:row>
      <xdr:rowOff>0</xdr:rowOff>
    </xdr:from>
    <xdr:to>
      <xdr:col>2</xdr:col>
      <xdr:colOff>609600</xdr:colOff>
      <xdr:row>206</xdr:row>
      <xdr:rowOff>171450</xdr:rowOff>
    </xdr:to>
    <xdr:pic>
      <xdr:nvPicPr>
        <xdr:cNvPr id="98" name="Picture 13"/>
        <xdr:cNvPicPr preferRelativeResize="1">
          <a:picLocks noChangeAspect="1"/>
        </xdr:cNvPicPr>
      </xdr:nvPicPr>
      <xdr:blipFill>
        <a:blip r:embed="rId1"/>
        <a:stretch>
          <a:fillRect/>
        </a:stretch>
      </xdr:blipFill>
      <xdr:spPr>
        <a:xfrm>
          <a:off x="4419600" y="102612825"/>
          <a:ext cx="0" cy="676275"/>
        </a:xfrm>
        <a:prstGeom prst="rect">
          <a:avLst/>
        </a:prstGeom>
        <a:noFill/>
        <a:ln w="9525" cmpd="sng">
          <a:noFill/>
        </a:ln>
      </xdr:spPr>
    </xdr:pic>
    <xdr:clientData/>
  </xdr:twoCellAnchor>
  <xdr:twoCellAnchor editAs="oneCell">
    <xdr:from>
      <xdr:col>2</xdr:col>
      <xdr:colOff>609600</xdr:colOff>
      <xdr:row>205</xdr:row>
      <xdr:rowOff>0</xdr:rowOff>
    </xdr:from>
    <xdr:to>
      <xdr:col>2</xdr:col>
      <xdr:colOff>609600</xdr:colOff>
      <xdr:row>206</xdr:row>
      <xdr:rowOff>171450</xdr:rowOff>
    </xdr:to>
    <xdr:pic>
      <xdr:nvPicPr>
        <xdr:cNvPr id="99" name="Picture 13"/>
        <xdr:cNvPicPr preferRelativeResize="1">
          <a:picLocks noChangeAspect="1"/>
        </xdr:cNvPicPr>
      </xdr:nvPicPr>
      <xdr:blipFill>
        <a:blip r:embed="rId1"/>
        <a:stretch>
          <a:fillRect/>
        </a:stretch>
      </xdr:blipFill>
      <xdr:spPr>
        <a:xfrm>
          <a:off x="4419600" y="102612825"/>
          <a:ext cx="0" cy="676275"/>
        </a:xfrm>
        <a:prstGeom prst="rect">
          <a:avLst/>
        </a:prstGeom>
        <a:noFill/>
        <a:ln w="9525" cmpd="sng">
          <a:noFill/>
        </a:ln>
      </xdr:spPr>
    </xdr:pic>
    <xdr:clientData/>
  </xdr:twoCellAnchor>
  <xdr:twoCellAnchor editAs="oneCell">
    <xdr:from>
      <xdr:col>3</xdr:col>
      <xdr:colOff>0</xdr:colOff>
      <xdr:row>204</xdr:row>
      <xdr:rowOff>0</xdr:rowOff>
    </xdr:from>
    <xdr:to>
      <xdr:col>3</xdr:col>
      <xdr:colOff>0</xdr:colOff>
      <xdr:row>205</xdr:row>
      <xdr:rowOff>314325</xdr:rowOff>
    </xdr:to>
    <xdr:pic>
      <xdr:nvPicPr>
        <xdr:cNvPr id="100" name="Picture 13"/>
        <xdr:cNvPicPr preferRelativeResize="1">
          <a:picLocks noChangeAspect="1"/>
        </xdr:cNvPicPr>
      </xdr:nvPicPr>
      <xdr:blipFill>
        <a:blip r:embed="rId1"/>
        <a:stretch>
          <a:fillRect/>
        </a:stretch>
      </xdr:blipFill>
      <xdr:spPr>
        <a:xfrm>
          <a:off x="4419600" y="102108000"/>
          <a:ext cx="0" cy="819150"/>
        </a:xfrm>
        <a:prstGeom prst="rect">
          <a:avLst/>
        </a:prstGeom>
        <a:noFill/>
        <a:ln w="9525" cmpd="sng">
          <a:noFill/>
        </a:ln>
      </xdr:spPr>
    </xdr:pic>
    <xdr:clientData/>
  </xdr:twoCellAnchor>
  <xdr:twoCellAnchor editAs="oneCell">
    <xdr:from>
      <xdr:col>2</xdr:col>
      <xdr:colOff>609600</xdr:colOff>
      <xdr:row>205</xdr:row>
      <xdr:rowOff>0</xdr:rowOff>
    </xdr:from>
    <xdr:to>
      <xdr:col>2</xdr:col>
      <xdr:colOff>609600</xdr:colOff>
      <xdr:row>206</xdr:row>
      <xdr:rowOff>171450</xdr:rowOff>
    </xdr:to>
    <xdr:pic>
      <xdr:nvPicPr>
        <xdr:cNvPr id="101" name="Picture 13"/>
        <xdr:cNvPicPr preferRelativeResize="1">
          <a:picLocks noChangeAspect="1"/>
        </xdr:cNvPicPr>
      </xdr:nvPicPr>
      <xdr:blipFill>
        <a:blip r:embed="rId1"/>
        <a:stretch>
          <a:fillRect/>
        </a:stretch>
      </xdr:blipFill>
      <xdr:spPr>
        <a:xfrm>
          <a:off x="4419600" y="102612825"/>
          <a:ext cx="0" cy="676275"/>
        </a:xfrm>
        <a:prstGeom prst="rect">
          <a:avLst/>
        </a:prstGeom>
        <a:noFill/>
        <a:ln w="9525" cmpd="sng">
          <a:noFill/>
        </a:ln>
      </xdr:spPr>
    </xdr:pic>
    <xdr:clientData/>
  </xdr:twoCellAnchor>
  <xdr:twoCellAnchor editAs="oneCell">
    <xdr:from>
      <xdr:col>2</xdr:col>
      <xdr:colOff>609600</xdr:colOff>
      <xdr:row>205</xdr:row>
      <xdr:rowOff>0</xdr:rowOff>
    </xdr:from>
    <xdr:to>
      <xdr:col>2</xdr:col>
      <xdr:colOff>609600</xdr:colOff>
      <xdr:row>206</xdr:row>
      <xdr:rowOff>171450</xdr:rowOff>
    </xdr:to>
    <xdr:pic>
      <xdr:nvPicPr>
        <xdr:cNvPr id="102" name="Picture 13"/>
        <xdr:cNvPicPr preferRelativeResize="1">
          <a:picLocks noChangeAspect="1"/>
        </xdr:cNvPicPr>
      </xdr:nvPicPr>
      <xdr:blipFill>
        <a:blip r:embed="rId1"/>
        <a:stretch>
          <a:fillRect/>
        </a:stretch>
      </xdr:blipFill>
      <xdr:spPr>
        <a:xfrm>
          <a:off x="4419600" y="102612825"/>
          <a:ext cx="0" cy="676275"/>
        </a:xfrm>
        <a:prstGeom prst="rect">
          <a:avLst/>
        </a:prstGeom>
        <a:noFill/>
        <a:ln w="9525" cmpd="sng">
          <a:noFill/>
        </a:ln>
      </xdr:spPr>
    </xdr:pic>
    <xdr:clientData/>
  </xdr:twoCellAnchor>
  <xdr:twoCellAnchor editAs="oneCell">
    <xdr:from>
      <xdr:col>2</xdr:col>
      <xdr:colOff>609600</xdr:colOff>
      <xdr:row>205</xdr:row>
      <xdr:rowOff>0</xdr:rowOff>
    </xdr:from>
    <xdr:to>
      <xdr:col>2</xdr:col>
      <xdr:colOff>609600</xdr:colOff>
      <xdr:row>206</xdr:row>
      <xdr:rowOff>171450</xdr:rowOff>
    </xdr:to>
    <xdr:pic>
      <xdr:nvPicPr>
        <xdr:cNvPr id="103" name="Picture 13"/>
        <xdr:cNvPicPr preferRelativeResize="1">
          <a:picLocks noChangeAspect="1"/>
        </xdr:cNvPicPr>
      </xdr:nvPicPr>
      <xdr:blipFill>
        <a:blip r:embed="rId1"/>
        <a:stretch>
          <a:fillRect/>
        </a:stretch>
      </xdr:blipFill>
      <xdr:spPr>
        <a:xfrm>
          <a:off x="4419600" y="102612825"/>
          <a:ext cx="0" cy="676275"/>
        </a:xfrm>
        <a:prstGeom prst="rect">
          <a:avLst/>
        </a:prstGeom>
        <a:noFill/>
        <a:ln w="9525" cmpd="sng">
          <a:noFill/>
        </a:ln>
      </xdr:spPr>
    </xdr:pic>
    <xdr:clientData/>
  </xdr:twoCellAnchor>
  <xdr:twoCellAnchor editAs="oneCell">
    <xdr:from>
      <xdr:col>2</xdr:col>
      <xdr:colOff>609600</xdr:colOff>
      <xdr:row>205</xdr:row>
      <xdr:rowOff>0</xdr:rowOff>
    </xdr:from>
    <xdr:to>
      <xdr:col>2</xdr:col>
      <xdr:colOff>609600</xdr:colOff>
      <xdr:row>206</xdr:row>
      <xdr:rowOff>171450</xdr:rowOff>
    </xdr:to>
    <xdr:pic>
      <xdr:nvPicPr>
        <xdr:cNvPr id="104" name="Picture 13"/>
        <xdr:cNvPicPr preferRelativeResize="1">
          <a:picLocks noChangeAspect="1"/>
        </xdr:cNvPicPr>
      </xdr:nvPicPr>
      <xdr:blipFill>
        <a:blip r:embed="rId1"/>
        <a:stretch>
          <a:fillRect/>
        </a:stretch>
      </xdr:blipFill>
      <xdr:spPr>
        <a:xfrm>
          <a:off x="4419600" y="102612825"/>
          <a:ext cx="0" cy="676275"/>
        </a:xfrm>
        <a:prstGeom prst="rect">
          <a:avLst/>
        </a:prstGeom>
        <a:noFill/>
        <a:ln w="9525" cmpd="sng">
          <a:noFill/>
        </a:ln>
      </xdr:spPr>
    </xdr:pic>
    <xdr:clientData/>
  </xdr:twoCellAnchor>
  <xdr:twoCellAnchor editAs="oneCell">
    <xdr:from>
      <xdr:col>2</xdr:col>
      <xdr:colOff>609600</xdr:colOff>
      <xdr:row>204</xdr:row>
      <xdr:rowOff>0</xdr:rowOff>
    </xdr:from>
    <xdr:to>
      <xdr:col>2</xdr:col>
      <xdr:colOff>609600</xdr:colOff>
      <xdr:row>205</xdr:row>
      <xdr:rowOff>171450</xdr:rowOff>
    </xdr:to>
    <xdr:pic>
      <xdr:nvPicPr>
        <xdr:cNvPr id="105" name="Picture 13"/>
        <xdr:cNvPicPr preferRelativeResize="1">
          <a:picLocks noChangeAspect="1"/>
        </xdr:cNvPicPr>
      </xdr:nvPicPr>
      <xdr:blipFill>
        <a:blip r:embed="rId1"/>
        <a:stretch>
          <a:fillRect/>
        </a:stretch>
      </xdr:blipFill>
      <xdr:spPr>
        <a:xfrm>
          <a:off x="4419600" y="102108000"/>
          <a:ext cx="0" cy="676275"/>
        </a:xfrm>
        <a:prstGeom prst="rect">
          <a:avLst/>
        </a:prstGeom>
        <a:noFill/>
        <a:ln w="9525" cmpd="sng">
          <a:noFill/>
        </a:ln>
      </xdr:spPr>
    </xdr:pic>
    <xdr:clientData/>
  </xdr:twoCellAnchor>
  <xdr:twoCellAnchor editAs="oneCell">
    <xdr:from>
      <xdr:col>2</xdr:col>
      <xdr:colOff>609600</xdr:colOff>
      <xdr:row>204</xdr:row>
      <xdr:rowOff>0</xdr:rowOff>
    </xdr:from>
    <xdr:to>
      <xdr:col>2</xdr:col>
      <xdr:colOff>609600</xdr:colOff>
      <xdr:row>205</xdr:row>
      <xdr:rowOff>171450</xdr:rowOff>
    </xdr:to>
    <xdr:pic>
      <xdr:nvPicPr>
        <xdr:cNvPr id="106" name="Picture 13"/>
        <xdr:cNvPicPr preferRelativeResize="1">
          <a:picLocks noChangeAspect="1"/>
        </xdr:cNvPicPr>
      </xdr:nvPicPr>
      <xdr:blipFill>
        <a:blip r:embed="rId1"/>
        <a:stretch>
          <a:fillRect/>
        </a:stretch>
      </xdr:blipFill>
      <xdr:spPr>
        <a:xfrm>
          <a:off x="4419600" y="102108000"/>
          <a:ext cx="0" cy="676275"/>
        </a:xfrm>
        <a:prstGeom prst="rect">
          <a:avLst/>
        </a:prstGeom>
        <a:noFill/>
        <a:ln w="9525" cmpd="sng">
          <a:noFill/>
        </a:ln>
      </xdr:spPr>
    </xdr:pic>
    <xdr:clientData/>
  </xdr:twoCellAnchor>
  <xdr:twoCellAnchor editAs="oneCell">
    <xdr:from>
      <xdr:col>2</xdr:col>
      <xdr:colOff>609600</xdr:colOff>
      <xdr:row>204</xdr:row>
      <xdr:rowOff>0</xdr:rowOff>
    </xdr:from>
    <xdr:to>
      <xdr:col>2</xdr:col>
      <xdr:colOff>609600</xdr:colOff>
      <xdr:row>205</xdr:row>
      <xdr:rowOff>171450</xdr:rowOff>
    </xdr:to>
    <xdr:pic>
      <xdr:nvPicPr>
        <xdr:cNvPr id="107" name="Picture 13"/>
        <xdr:cNvPicPr preferRelativeResize="1">
          <a:picLocks noChangeAspect="1"/>
        </xdr:cNvPicPr>
      </xdr:nvPicPr>
      <xdr:blipFill>
        <a:blip r:embed="rId1"/>
        <a:stretch>
          <a:fillRect/>
        </a:stretch>
      </xdr:blipFill>
      <xdr:spPr>
        <a:xfrm>
          <a:off x="4419600" y="102108000"/>
          <a:ext cx="0" cy="676275"/>
        </a:xfrm>
        <a:prstGeom prst="rect">
          <a:avLst/>
        </a:prstGeom>
        <a:noFill/>
        <a:ln w="9525" cmpd="sng">
          <a:noFill/>
        </a:ln>
      </xdr:spPr>
    </xdr:pic>
    <xdr:clientData/>
  </xdr:twoCellAnchor>
  <xdr:twoCellAnchor editAs="oneCell">
    <xdr:from>
      <xdr:col>3</xdr:col>
      <xdr:colOff>0</xdr:colOff>
      <xdr:row>204</xdr:row>
      <xdr:rowOff>0</xdr:rowOff>
    </xdr:from>
    <xdr:to>
      <xdr:col>3</xdr:col>
      <xdr:colOff>0</xdr:colOff>
      <xdr:row>205</xdr:row>
      <xdr:rowOff>314325</xdr:rowOff>
    </xdr:to>
    <xdr:pic>
      <xdr:nvPicPr>
        <xdr:cNvPr id="108" name="Picture 13"/>
        <xdr:cNvPicPr preferRelativeResize="1">
          <a:picLocks noChangeAspect="1"/>
        </xdr:cNvPicPr>
      </xdr:nvPicPr>
      <xdr:blipFill>
        <a:blip r:embed="rId1"/>
        <a:stretch>
          <a:fillRect/>
        </a:stretch>
      </xdr:blipFill>
      <xdr:spPr>
        <a:xfrm>
          <a:off x="4419600" y="102108000"/>
          <a:ext cx="0" cy="819150"/>
        </a:xfrm>
        <a:prstGeom prst="rect">
          <a:avLst/>
        </a:prstGeom>
        <a:noFill/>
        <a:ln w="9525" cmpd="sng">
          <a:noFill/>
        </a:ln>
      </xdr:spPr>
    </xdr:pic>
    <xdr:clientData/>
  </xdr:twoCellAnchor>
  <xdr:twoCellAnchor editAs="oneCell">
    <xdr:from>
      <xdr:col>2</xdr:col>
      <xdr:colOff>609600</xdr:colOff>
      <xdr:row>204</xdr:row>
      <xdr:rowOff>0</xdr:rowOff>
    </xdr:from>
    <xdr:to>
      <xdr:col>2</xdr:col>
      <xdr:colOff>609600</xdr:colOff>
      <xdr:row>205</xdr:row>
      <xdr:rowOff>171450</xdr:rowOff>
    </xdr:to>
    <xdr:pic>
      <xdr:nvPicPr>
        <xdr:cNvPr id="109" name="Picture 13"/>
        <xdr:cNvPicPr preferRelativeResize="1">
          <a:picLocks noChangeAspect="1"/>
        </xdr:cNvPicPr>
      </xdr:nvPicPr>
      <xdr:blipFill>
        <a:blip r:embed="rId1"/>
        <a:stretch>
          <a:fillRect/>
        </a:stretch>
      </xdr:blipFill>
      <xdr:spPr>
        <a:xfrm>
          <a:off x="4419600" y="102108000"/>
          <a:ext cx="0" cy="676275"/>
        </a:xfrm>
        <a:prstGeom prst="rect">
          <a:avLst/>
        </a:prstGeom>
        <a:noFill/>
        <a:ln w="9525" cmpd="sng">
          <a:noFill/>
        </a:ln>
      </xdr:spPr>
    </xdr:pic>
    <xdr:clientData/>
  </xdr:twoCellAnchor>
  <xdr:twoCellAnchor editAs="oneCell">
    <xdr:from>
      <xdr:col>2</xdr:col>
      <xdr:colOff>609600</xdr:colOff>
      <xdr:row>204</xdr:row>
      <xdr:rowOff>0</xdr:rowOff>
    </xdr:from>
    <xdr:to>
      <xdr:col>2</xdr:col>
      <xdr:colOff>609600</xdr:colOff>
      <xdr:row>205</xdr:row>
      <xdr:rowOff>171450</xdr:rowOff>
    </xdr:to>
    <xdr:pic>
      <xdr:nvPicPr>
        <xdr:cNvPr id="110" name="Picture 13"/>
        <xdr:cNvPicPr preferRelativeResize="1">
          <a:picLocks noChangeAspect="1"/>
        </xdr:cNvPicPr>
      </xdr:nvPicPr>
      <xdr:blipFill>
        <a:blip r:embed="rId1"/>
        <a:stretch>
          <a:fillRect/>
        </a:stretch>
      </xdr:blipFill>
      <xdr:spPr>
        <a:xfrm>
          <a:off x="4419600" y="102108000"/>
          <a:ext cx="0" cy="676275"/>
        </a:xfrm>
        <a:prstGeom prst="rect">
          <a:avLst/>
        </a:prstGeom>
        <a:noFill/>
        <a:ln w="9525" cmpd="sng">
          <a:noFill/>
        </a:ln>
      </xdr:spPr>
    </xdr:pic>
    <xdr:clientData/>
  </xdr:twoCellAnchor>
  <xdr:twoCellAnchor editAs="oneCell">
    <xdr:from>
      <xdr:col>2</xdr:col>
      <xdr:colOff>609600</xdr:colOff>
      <xdr:row>204</xdr:row>
      <xdr:rowOff>0</xdr:rowOff>
    </xdr:from>
    <xdr:to>
      <xdr:col>2</xdr:col>
      <xdr:colOff>609600</xdr:colOff>
      <xdr:row>205</xdr:row>
      <xdr:rowOff>171450</xdr:rowOff>
    </xdr:to>
    <xdr:pic>
      <xdr:nvPicPr>
        <xdr:cNvPr id="111" name="Picture 13"/>
        <xdr:cNvPicPr preferRelativeResize="1">
          <a:picLocks noChangeAspect="1"/>
        </xdr:cNvPicPr>
      </xdr:nvPicPr>
      <xdr:blipFill>
        <a:blip r:embed="rId1"/>
        <a:stretch>
          <a:fillRect/>
        </a:stretch>
      </xdr:blipFill>
      <xdr:spPr>
        <a:xfrm>
          <a:off x="4419600" y="102108000"/>
          <a:ext cx="0" cy="676275"/>
        </a:xfrm>
        <a:prstGeom prst="rect">
          <a:avLst/>
        </a:prstGeom>
        <a:noFill/>
        <a:ln w="9525" cmpd="sng">
          <a:noFill/>
        </a:ln>
      </xdr:spPr>
    </xdr:pic>
    <xdr:clientData/>
  </xdr:twoCellAnchor>
  <xdr:twoCellAnchor editAs="oneCell">
    <xdr:from>
      <xdr:col>2</xdr:col>
      <xdr:colOff>609600</xdr:colOff>
      <xdr:row>204</xdr:row>
      <xdr:rowOff>0</xdr:rowOff>
    </xdr:from>
    <xdr:to>
      <xdr:col>2</xdr:col>
      <xdr:colOff>609600</xdr:colOff>
      <xdr:row>205</xdr:row>
      <xdr:rowOff>171450</xdr:rowOff>
    </xdr:to>
    <xdr:pic>
      <xdr:nvPicPr>
        <xdr:cNvPr id="112" name="Picture 13"/>
        <xdr:cNvPicPr preferRelativeResize="1">
          <a:picLocks noChangeAspect="1"/>
        </xdr:cNvPicPr>
      </xdr:nvPicPr>
      <xdr:blipFill>
        <a:blip r:embed="rId1"/>
        <a:stretch>
          <a:fillRect/>
        </a:stretch>
      </xdr:blipFill>
      <xdr:spPr>
        <a:xfrm>
          <a:off x="4419600" y="102108000"/>
          <a:ext cx="0" cy="676275"/>
        </a:xfrm>
        <a:prstGeom prst="rect">
          <a:avLst/>
        </a:prstGeom>
        <a:noFill/>
        <a:ln w="9525" cmpd="sng">
          <a:noFill/>
        </a:ln>
      </xdr:spPr>
    </xdr:pic>
    <xdr:clientData/>
  </xdr:twoCellAnchor>
  <xdr:twoCellAnchor editAs="oneCell">
    <xdr:from>
      <xdr:col>2</xdr:col>
      <xdr:colOff>609600</xdr:colOff>
      <xdr:row>204</xdr:row>
      <xdr:rowOff>0</xdr:rowOff>
    </xdr:from>
    <xdr:to>
      <xdr:col>2</xdr:col>
      <xdr:colOff>609600</xdr:colOff>
      <xdr:row>205</xdr:row>
      <xdr:rowOff>171450</xdr:rowOff>
    </xdr:to>
    <xdr:pic>
      <xdr:nvPicPr>
        <xdr:cNvPr id="113" name="Picture 13"/>
        <xdr:cNvPicPr preferRelativeResize="1">
          <a:picLocks noChangeAspect="1"/>
        </xdr:cNvPicPr>
      </xdr:nvPicPr>
      <xdr:blipFill>
        <a:blip r:embed="rId1"/>
        <a:stretch>
          <a:fillRect/>
        </a:stretch>
      </xdr:blipFill>
      <xdr:spPr>
        <a:xfrm>
          <a:off x="4419600" y="102108000"/>
          <a:ext cx="0" cy="676275"/>
        </a:xfrm>
        <a:prstGeom prst="rect">
          <a:avLst/>
        </a:prstGeom>
        <a:noFill/>
        <a:ln w="9525" cmpd="sng">
          <a:noFill/>
        </a:ln>
      </xdr:spPr>
    </xdr:pic>
    <xdr:clientData/>
  </xdr:twoCellAnchor>
  <xdr:twoCellAnchor editAs="oneCell">
    <xdr:from>
      <xdr:col>2</xdr:col>
      <xdr:colOff>609600</xdr:colOff>
      <xdr:row>204</xdr:row>
      <xdr:rowOff>0</xdr:rowOff>
    </xdr:from>
    <xdr:to>
      <xdr:col>2</xdr:col>
      <xdr:colOff>609600</xdr:colOff>
      <xdr:row>205</xdr:row>
      <xdr:rowOff>171450</xdr:rowOff>
    </xdr:to>
    <xdr:pic>
      <xdr:nvPicPr>
        <xdr:cNvPr id="114" name="Picture 13"/>
        <xdr:cNvPicPr preferRelativeResize="1">
          <a:picLocks noChangeAspect="1"/>
        </xdr:cNvPicPr>
      </xdr:nvPicPr>
      <xdr:blipFill>
        <a:blip r:embed="rId1"/>
        <a:stretch>
          <a:fillRect/>
        </a:stretch>
      </xdr:blipFill>
      <xdr:spPr>
        <a:xfrm>
          <a:off x="4419600" y="102108000"/>
          <a:ext cx="0" cy="676275"/>
        </a:xfrm>
        <a:prstGeom prst="rect">
          <a:avLst/>
        </a:prstGeom>
        <a:noFill/>
        <a:ln w="9525" cmpd="sng">
          <a:noFill/>
        </a:ln>
      </xdr:spPr>
    </xdr:pic>
    <xdr:clientData/>
  </xdr:twoCellAnchor>
  <xdr:twoCellAnchor editAs="oneCell">
    <xdr:from>
      <xdr:col>2</xdr:col>
      <xdr:colOff>609600</xdr:colOff>
      <xdr:row>204</xdr:row>
      <xdr:rowOff>0</xdr:rowOff>
    </xdr:from>
    <xdr:to>
      <xdr:col>2</xdr:col>
      <xdr:colOff>609600</xdr:colOff>
      <xdr:row>205</xdr:row>
      <xdr:rowOff>171450</xdr:rowOff>
    </xdr:to>
    <xdr:pic>
      <xdr:nvPicPr>
        <xdr:cNvPr id="115" name="Picture 13"/>
        <xdr:cNvPicPr preferRelativeResize="1">
          <a:picLocks noChangeAspect="1"/>
        </xdr:cNvPicPr>
      </xdr:nvPicPr>
      <xdr:blipFill>
        <a:blip r:embed="rId1"/>
        <a:stretch>
          <a:fillRect/>
        </a:stretch>
      </xdr:blipFill>
      <xdr:spPr>
        <a:xfrm>
          <a:off x="4419600" y="102108000"/>
          <a:ext cx="0" cy="676275"/>
        </a:xfrm>
        <a:prstGeom prst="rect">
          <a:avLst/>
        </a:prstGeom>
        <a:noFill/>
        <a:ln w="9525" cmpd="sng">
          <a:noFill/>
        </a:ln>
      </xdr:spPr>
    </xdr:pic>
    <xdr:clientData/>
  </xdr:twoCellAnchor>
  <xdr:twoCellAnchor editAs="oneCell">
    <xdr:from>
      <xdr:col>3</xdr:col>
      <xdr:colOff>0</xdr:colOff>
      <xdr:row>204</xdr:row>
      <xdr:rowOff>0</xdr:rowOff>
    </xdr:from>
    <xdr:to>
      <xdr:col>3</xdr:col>
      <xdr:colOff>0</xdr:colOff>
      <xdr:row>205</xdr:row>
      <xdr:rowOff>314325</xdr:rowOff>
    </xdr:to>
    <xdr:pic>
      <xdr:nvPicPr>
        <xdr:cNvPr id="116" name="Picture 13"/>
        <xdr:cNvPicPr preferRelativeResize="1">
          <a:picLocks noChangeAspect="1"/>
        </xdr:cNvPicPr>
      </xdr:nvPicPr>
      <xdr:blipFill>
        <a:blip r:embed="rId1"/>
        <a:stretch>
          <a:fillRect/>
        </a:stretch>
      </xdr:blipFill>
      <xdr:spPr>
        <a:xfrm>
          <a:off x="4419600" y="102108000"/>
          <a:ext cx="0" cy="819150"/>
        </a:xfrm>
        <a:prstGeom prst="rect">
          <a:avLst/>
        </a:prstGeom>
        <a:noFill/>
        <a:ln w="9525" cmpd="sng">
          <a:noFill/>
        </a:ln>
      </xdr:spPr>
    </xdr:pic>
    <xdr:clientData/>
  </xdr:twoCellAnchor>
  <xdr:twoCellAnchor editAs="oneCell">
    <xdr:from>
      <xdr:col>2</xdr:col>
      <xdr:colOff>609600</xdr:colOff>
      <xdr:row>204</xdr:row>
      <xdr:rowOff>0</xdr:rowOff>
    </xdr:from>
    <xdr:to>
      <xdr:col>2</xdr:col>
      <xdr:colOff>609600</xdr:colOff>
      <xdr:row>205</xdr:row>
      <xdr:rowOff>171450</xdr:rowOff>
    </xdr:to>
    <xdr:pic>
      <xdr:nvPicPr>
        <xdr:cNvPr id="117" name="Picture 13"/>
        <xdr:cNvPicPr preferRelativeResize="1">
          <a:picLocks noChangeAspect="1"/>
        </xdr:cNvPicPr>
      </xdr:nvPicPr>
      <xdr:blipFill>
        <a:blip r:embed="rId1"/>
        <a:stretch>
          <a:fillRect/>
        </a:stretch>
      </xdr:blipFill>
      <xdr:spPr>
        <a:xfrm>
          <a:off x="4419600" y="102108000"/>
          <a:ext cx="0" cy="676275"/>
        </a:xfrm>
        <a:prstGeom prst="rect">
          <a:avLst/>
        </a:prstGeom>
        <a:noFill/>
        <a:ln w="9525" cmpd="sng">
          <a:noFill/>
        </a:ln>
      </xdr:spPr>
    </xdr:pic>
    <xdr:clientData/>
  </xdr:twoCellAnchor>
  <xdr:twoCellAnchor editAs="oneCell">
    <xdr:from>
      <xdr:col>2</xdr:col>
      <xdr:colOff>609600</xdr:colOff>
      <xdr:row>204</xdr:row>
      <xdr:rowOff>0</xdr:rowOff>
    </xdr:from>
    <xdr:to>
      <xdr:col>2</xdr:col>
      <xdr:colOff>609600</xdr:colOff>
      <xdr:row>205</xdr:row>
      <xdr:rowOff>171450</xdr:rowOff>
    </xdr:to>
    <xdr:pic>
      <xdr:nvPicPr>
        <xdr:cNvPr id="118" name="Picture 13"/>
        <xdr:cNvPicPr preferRelativeResize="1">
          <a:picLocks noChangeAspect="1"/>
        </xdr:cNvPicPr>
      </xdr:nvPicPr>
      <xdr:blipFill>
        <a:blip r:embed="rId1"/>
        <a:stretch>
          <a:fillRect/>
        </a:stretch>
      </xdr:blipFill>
      <xdr:spPr>
        <a:xfrm>
          <a:off x="4419600" y="102108000"/>
          <a:ext cx="0" cy="676275"/>
        </a:xfrm>
        <a:prstGeom prst="rect">
          <a:avLst/>
        </a:prstGeom>
        <a:noFill/>
        <a:ln w="9525" cmpd="sng">
          <a:noFill/>
        </a:ln>
      </xdr:spPr>
    </xdr:pic>
    <xdr:clientData/>
  </xdr:twoCellAnchor>
  <xdr:twoCellAnchor editAs="oneCell">
    <xdr:from>
      <xdr:col>2</xdr:col>
      <xdr:colOff>609600</xdr:colOff>
      <xdr:row>204</xdr:row>
      <xdr:rowOff>0</xdr:rowOff>
    </xdr:from>
    <xdr:to>
      <xdr:col>2</xdr:col>
      <xdr:colOff>609600</xdr:colOff>
      <xdr:row>205</xdr:row>
      <xdr:rowOff>171450</xdr:rowOff>
    </xdr:to>
    <xdr:pic>
      <xdr:nvPicPr>
        <xdr:cNvPr id="119" name="Picture 13"/>
        <xdr:cNvPicPr preferRelativeResize="1">
          <a:picLocks noChangeAspect="1"/>
        </xdr:cNvPicPr>
      </xdr:nvPicPr>
      <xdr:blipFill>
        <a:blip r:embed="rId1"/>
        <a:stretch>
          <a:fillRect/>
        </a:stretch>
      </xdr:blipFill>
      <xdr:spPr>
        <a:xfrm>
          <a:off x="4419600" y="102108000"/>
          <a:ext cx="0" cy="676275"/>
        </a:xfrm>
        <a:prstGeom prst="rect">
          <a:avLst/>
        </a:prstGeom>
        <a:noFill/>
        <a:ln w="9525" cmpd="sng">
          <a:noFill/>
        </a:ln>
      </xdr:spPr>
    </xdr:pic>
    <xdr:clientData/>
  </xdr:twoCellAnchor>
  <xdr:twoCellAnchor editAs="oneCell">
    <xdr:from>
      <xdr:col>2</xdr:col>
      <xdr:colOff>609600</xdr:colOff>
      <xdr:row>204</xdr:row>
      <xdr:rowOff>0</xdr:rowOff>
    </xdr:from>
    <xdr:to>
      <xdr:col>2</xdr:col>
      <xdr:colOff>609600</xdr:colOff>
      <xdr:row>205</xdr:row>
      <xdr:rowOff>171450</xdr:rowOff>
    </xdr:to>
    <xdr:pic>
      <xdr:nvPicPr>
        <xdr:cNvPr id="120" name="Picture 13"/>
        <xdr:cNvPicPr preferRelativeResize="1">
          <a:picLocks noChangeAspect="1"/>
        </xdr:cNvPicPr>
      </xdr:nvPicPr>
      <xdr:blipFill>
        <a:blip r:embed="rId1"/>
        <a:stretch>
          <a:fillRect/>
        </a:stretch>
      </xdr:blipFill>
      <xdr:spPr>
        <a:xfrm>
          <a:off x="4419600" y="102108000"/>
          <a:ext cx="0" cy="676275"/>
        </a:xfrm>
        <a:prstGeom prst="rect">
          <a:avLst/>
        </a:prstGeom>
        <a:noFill/>
        <a:ln w="9525" cmpd="sng">
          <a:noFill/>
        </a:ln>
      </xdr:spPr>
    </xdr:pic>
    <xdr:clientData/>
  </xdr:twoCellAnchor>
  <xdr:twoCellAnchor editAs="oneCell">
    <xdr:from>
      <xdr:col>2</xdr:col>
      <xdr:colOff>609600</xdr:colOff>
      <xdr:row>204</xdr:row>
      <xdr:rowOff>0</xdr:rowOff>
    </xdr:from>
    <xdr:to>
      <xdr:col>2</xdr:col>
      <xdr:colOff>609600</xdr:colOff>
      <xdr:row>205</xdr:row>
      <xdr:rowOff>171450</xdr:rowOff>
    </xdr:to>
    <xdr:pic>
      <xdr:nvPicPr>
        <xdr:cNvPr id="121" name="Picture 13"/>
        <xdr:cNvPicPr preferRelativeResize="1">
          <a:picLocks noChangeAspect="1"/>
        </xdr:cNvPicPr>
      </xdr:nvPicPr>
      <xdr:blipFill>
        <a:blip r:embed="rId1"/>
        <a:stretch>
          <a:fillRect/>
        </a:stretch>
      </xdr:blipFill>
      <xdr:spPr>
        <a:xfrm>
          <a:off x="4419600" y="102108000"/>
          <a:ext cx="0" cy="676275"/>
        </a:xfrm>
        <a:prstGeom prst="rect">
          <a:avLst/>
        </a:prstGeom>
        <a:noFill/>
        <a:ln w="9525" cmpd="sng">
          <a:noFill/>
        </a:ln>
      </xdr:spPr>
    </xdr:pic>
    <xdr:clientData/>
  </xdr:twoCellAnchor>
  <xdr:twoCellAnchor editAs="oneCell">
    <xdr:from>
      <xdr:col>2</xdr:col>
      <xdr:colOff>609600</xdr:colOff>
      <xdr:row>204</xdr:row>
      <xdr:rowOff>0</xdr:rowOff>
    </xdr:from>
    <xdr:to>
      <xdr:col>2</xdr:col>
      <xdr:colOff>609600</xdr:colOff>
      <xdr:row>205</xdr:row>
      <xdr:rowOff>171450</xdr:rowOff>
    </xdr:to>
    <xdr:pic>
      <xdr:nvPicPr>
        <xdr:cNvPr id="122" name="Picture 13"/>
        <xdr:cNvPicPr preferRelativeResize="1">
          <a:picLocks noChangeAspect="1"/>
        </xdr:cNvPicPr>
      </xdr:nvPicPr>
      <xdr:blipFill>
        <a:blip r:embed="rId1"/>
        <a:stretch>
          <a:fillRect/>
        </a:stretch>
      </xdr:blipFill>
      <xdr:spPr>
        <a:xfrm>
          <a:off x="4419600" y="102108000"/>
          <a:ext cx="0" cy="676275"/>
        </a:xfrm>
        <a:prstGeom prst="rect">
          <a:avLst/>
        </a:prstGeom>
        <a:noFill/>
        <a:ln w="9525" cmpd="sng">
          <a:noFill/>
        </a:ln>
      </xdr:spPr>
    </xdr:pic>
    <xdr:clientData/>
  </xdr:twoCellAnchor>
  <xdr:twoCellAnchor editAs="oneCell">
    <xdr:from>
      <xdr:col>2</xdr:col>
      <xdr:colOff>609600</xdr:colOff>
      <xdr:row>204</xdr:row>
      <xdr:rowOff>0</xdr:rowOff>
    </xdr:from>
    <xdr:to>
      <xdr:col>2</xdr:col>
      <xdr:colOff>609600</xdr:colOff>
      <xdr:row>205</xdr:row>
      <xdr:rowOff>171450</xdr:rowOff>
    </xdr:to>
    <xdr:pic>
      <xdr:nvPicPr>
        <xdr:cNvPr id="123" name="Picture 13"/>
        <xdr:cNvPicPr preferRelativeResize="1">
          <a:picLocks noChangeAspect="1"/>
        </xdr:cNvPicPr>
      </xdr:nvPicPr>
      <xdr:blipFill>
        <a:blip r:embed="rId1"/>
        <a:stretch>
          <a:fillRect/>
        </a:stretch>
      </xdr:blipFill>
      <xdr:spPr>
        <a:xfrm>
          <a:off x="4419600" y="102108000"/>
          <a:ext cx="0" cy="676275"/>
        </a:xfrm>
        <a:prstGeom prst="rect">
          <a:avLst/>
        </a:prstGeom>
        <a:noFill/>
        <a:ln w="9525" cmpd="sng">
          <a:noFill/>
        </a:ln>
      </xdr:spPr>
    </xdr:pic>
    <xdr:clientData/>
  </xdr:twoCellAnchor>
  <xdr:twoCellAnchor editAs="oneCell">
    <xdr:from>
      <xdr:col>3</xdr:col>
      <xdr:colOff>0</xdr:colOff>
      <xdr:row>204</xdr:row>
      <xdr:rowOff>0</xdr:rowOff>
    </xdr:from>
    <xdr:to>
      <xdr:col>3</xdr:col>
      <xdr:colOff>0</xdr:colOff>
      <xdr:row>205</xdr:row>
      <xdr:rowOff>314325</xdr:rowOff>
    </xdr:to>
    <xdr:pic>
      <xdr:nvPicPr>
        <xdr:cNvPr id="124" name="Picture 13"/>
        <xdr:cNvPicPr preferRelativeResize="1">
          <a:picLocks noChangeAspect="1"/>
        </xdr:cNvPicPr>
      </xdr:nvPicPr>
      <xdr:blipFill>
        <a:blip r:embed="rId1"/>
        <a:stretch>
          <a:fillRect/>
        </a:stretch>
      </xdr:blipFill>
      <xdr:spPr>
        <a:xfrm>
          <a:off x="4419600" y="102108000"/>
          <a:ext cx="0" cy="819150"/>
        </a:xfrm>
        <a:prstGeom prst="rect">
          <a:avLst/>
        </a:prstGeom>
        <a:noFill/>
        <a:ln w="9525" cmpd="sng">
          <a:noFill/>
        </a:ln>
      </xdr:spPr>
    </xdr:pic>
    <xdr:clientData/>
  </xdr:twoCellAnchor>
  <xdr:twoCellAnchor editAs="oneCell">
    <xdr:from>
      <xdr:col>2</xdr:col>
      <xdr:colOff>609600</xdr:colOff>
      <xdr:row>204</xdr:row>
      <xdr:rowOff>0</xdr:rowOff>
    </xdr:from>
    <xdr:to>
      <xdr:col>2</xdr:col>
      <xdr:colOff>609600</xdr:colOff>
      <xdr:row>205</xdr:row>
      <xdr:rowOff>171450</xdr:rowOff>
    </xdr:to>
    <xdr:pic>
      <xdr:nvPicPr>
        <xdr:cNvPr id="125" name="Picture 13"/>
        <xdr:cNvPicPr preferRelativeResize="1">
          <a:picLocks noChangeAspect="1"/>
        </xdr:cNvPicPr>
      </xdr:nvPicPr>
      <xdr:blipFill>
        <a:blip r:embed="rId1"/>
        <a:stretch>
          <a:fillRect/>
        </a:stretch>
      </xdr:blipFill>
      <xdr:spPr>
        <a:xfrm>
          <a:off x="4419600" y="102108000"/>
          <a:ext cx="0" cy="676275"/>
        </a:xfrm>
        <a:prstGeom prst="rect">
          <a:avLst/>
        </a:prstGeom>
        <a:noFill/>
        <a:ln w="9525" cmpd="sng">
          <a:noFill/>
        </a:ln>
      </xdr:spPr>
    </xdr:pic>
    <xdr:clientData/>
  </xdr:twoCellAnchor>
  <xdr:twoCellAnchor editAs="oneCell">
    <xdr:from>
      <xdr:col>2</xdr:col>
      <xdr:colOff>609600</xdr:colOff>
      <xdr:row>204</xdr:row>
      <xdr:rowOff>0</xdr:rowOff>
    </xdr:from>
    <xdr:to>
      <xdr:col>2</xdr:col>
      <xdr:colOff>609600</xdr:colOff>
      <xdr:row>205</xdr:row>
      <xdr:rowOff>171450</xdr:rowOff>
    </xdr:to>
    <xdr:pic>
      <xdr:nvPicPr>
        <xdr:cNvPr id="126" name="Picture 13"/>
        <xdr:cNvPicPr preferRelativeResize="1">
          <a:picLocks noChangeAspect="1"/>
        </xdr:cNvPicPr>
      </xdr:nvPicPr>
      <xdr:blipFill>
        <a:blip r:embed="rId1"/>
        <a:stretch>
          <a:fillRect/>
        </a:stretch>
      </xdr:blipFill>
      <xdr:spPr>
        <a:xfrm>
          <a:off x="4419600" y="102108000"/>
          <a:ext cx="0" cy="676275"/>
        </a:xfrm>
        <a:prstGeom prst="rect">
          <a:avLst/>
        </a:prstGeom>
        <a:noFill/>
        <a:ln w="9525" cmpd="sng">
          <a:noFill/>
        </a:ln>
      </xdr:spPr>
    </xdr:pic>
    <xdr:clientData/>
  </xdr:twoCellAnchor>
  <xdr:twoCellAnchor editAs="oneCell">
    <xdr:from>
      <xdr:col>2</xdr:col>
      <xdr:colOff>609600</xdr:colOff>
      <xdr:row>204</xdr:row>
      <xdr:rowOff>0</xdr:rowOff>
    </xdr:from>
    <xdr:to>
      <xdr:col>2</xdr:col>
      <xdr:colOff>609600</xdr:colOff>
      <xdr:row>205</xdr:row>
      <xdr:rowOff>171450</xdr:rowOff>
    </xdr:to>
    <xdr:pic>
      <xdr:nvPicPr>
        <xdr:cNvPr id="127" name="Picture 13"/>
        <xdr:cNvPicPr preferRelativeResize="1">
          <a:picLocks noChangeAspect="1"/>
        </xdr:cNvPicPr>
      </xdr:nvPicPr>
      <xdr:blipFill>
        <a:blip r:embed="rId1"/>
        <a:stretch>
          <a:fillRect/>
        </a:stretch>
      </xdr:blipFill>
      <xdr:spPr>
        <a:xfrm>
          <a:off x="4419600" y="102108000"/>
          <a:ext cx="0" cy="676275"/>
        </a:xfrm>
        <a:prstGeom prst="rect">
          <a:avLst/>
        </a:prstGeom>
        <a:noFill/>
        <a:ln w="9525" cmpd="sng">
          <a:noFill/>
        </a:ln>
      </xdr:spPr>
    </xdr:pic>
    <xdr:clientData/>
  </xdr:twoCellAnchor>
  <xdr:twoCellAnchor editAs="oneCell">
    <xdr:from>
      <xdr:col>2</xdr:col>
      <xdr:colOff>609600</xdr:colOff>
      <xdr:row>204</xdr:row>
      <xdr:rowOff>0</xdr:rowOff>
    </xdr:from>
    <xdr:to>
      <xdr:col>2</xdr:col>
      <xdr:colOff>609600</xdr:colOff>
      <xdr:row>205</xdr:row>
      <xdr:rowOff>171450</xdr:rowOff>
    </xdr:to>
    <xdr:pic>
      <xdr:nvPicPr>
        <xdr:cNvPr id="128" name="Picture 13"/>
        <xdr:cNvPicPr preferRelativeResize="1">
          <a:picLocks noChangeAspect="1"/>
        </xdr:cNvPicPr>
      </xdr:nvPicPr>
      <xdr:blipFill>
        <a:blip r:embed="rId1"/>
        <a:stretch>
          <a:fillRect/>
        </a:stretch>
      </xdr:blipFill>
      <xdr:spPr>
        <a:xfrm>
          <a:off x="4419600" y="102108000"/>
          <a:ext cx="0" cy="676275"/>
        </a:xfrm>
        <a:prstGeom prst="rect">
          <a:avLst/>
        </a:prstGeom>
        <a:noFill/>
        <a:ln w="9525" cmpd="sng">
          <a:noFill/>
        </a:ln>
      </xdr:spPr>
    </xdr:pic>
    <xdr:clientData/>
  </xdr:twoCellAnchor>
  <xdr:twoCellAnchor editAs="oneCell">
    <xdr:from>
      <xdr:col>2</xdr:col>
      <xdr:colOff>609600</xdr:colOff>
      <xdr:row>214</xdr:row>
      <xdr:rowOff>0</xdr:rowOff>
    </xdr:from>
    <xdr:to>
      <xdr:col>2</xdr:col>
      <xdr:colOff>609600</xdr:colOff>
      <xdr:row>215</xdr:row>
      <xdr:rowOff>171450</xdr:rowOff>
    </xdr:to>
    <xdr:pic>
      <xdr:nvPicPr>
        <xdr:cNvPr id="129" name="Picture 13"/>
        <xdr:cNvPicPr preferRelativeResize="1">
          <a:picLocks noChangeAspect="1"/>
        </xdr:cNvPicPr>
      </xdr:nvPicPr>
      <xdr:blipFill>
        <a:blip r:embed="rId1"/>
        <a:stretch>
          <a:fillRect/>
        </a:stretch>
      </xdr:blipFill>
      <xdr:spPr>
        <a:xfrm>
          <a:off x="4419600" y="107156250"/>
          <a:ext cx="0" cy="676275"/>
        </a:xfrm>
        <a:prstGeom prst="rect">
          <a:avLst/>
        </a:prstGeom>
        <a:noFill/>
        <a:ln w="9525" cmpd="sng">
          <a:noFill/>
        </a:ln>
      </xdr:spPr>
    </xdr:pic>
    <xdr:clientData/>
  </xdr:twoCellAnchor>
  <xdr:twoCellAnchor editAs="oneCell">
    <xdr:from>
      <xdr:col>2</xdr:col>
      <xdr:colOff>609600</xdr:colOff>
      <xdr:row>214</xdr:row>
      <xdr:rowOff>0</xdr:rowOff>
    </xdr:from>
    <xdr:to>
      <xdr:col>2</xdr:col>
      <xdr:colOff>609600</xdr:colOff>
      <xdr:row>215</xdr:row>
      <xdr:rowOff>171450</xdr:rowOff>
    </xdr:to>
    <xdr:pic>
      <xdr:nvPicPr>
        <xdr:cNvPr id="130" name="Picture 13"/>
        <xdr:cNvPicPr preferRelativeResize="1">
          <a:picLocks noChangeAspect="1"/>
        </xdr:cNvPicPr>
      </xdr:nvPicPr>
      <xdr:blipFill>
        <a:blip r:embed="rId1"/>
        <a:stretch>
          <a:fillRect/>
        </a:stretch>
      </xdr:blipFill>
      <xdr:spPr>
        <a:xfrm>
          <a:off x="4419600" y="107156250"/>
          <a:ext cx="0" cy="676275"/>
        </a:xfrm>
        <a:prstGeom prst="rect">
          <a:avLst/>
        </a:prstGeom>
        <a:noFill/>
        <a:ln w="9525" cmpd="sng">
          <a:noFill/>
        </a:ln>
      </xdr:spPr>
    </xdr:pic>
    <xdr:clientData/>
  </xdr:twoCellAnchor>
  <xdr:twoCellAnchor editAs="oneCell">
    <xdr:from>
      <xdr:col>2</xdr:col>
      <xdr:colOff>609600</xdr:colOff>
      <xdr:row>214</xdr:row>
      <xdr:rowOff>0</xdr:rowOff>
    </xdr:from>
    <xdr:to>
      <xdr:col>2</xdr:col>
      <xdr:colOff>609600</xdr:colOff>
      <xdr:row>215</xdr:row>
      <xdr:rowOff>171450</xdr:rowOff>
    </xdr:to>
    <xdr:pic>
      <xdr:nvPicPr>
        <xdr:cNvPr id="131" name="Picture 13"/>
        <xdr:cNvPicPr preferRelativeResize="1">
          <a:picLocks noChangeAspect="1"/>
        </xdr:cNvPicPr>
      </xdr:nvPicPr>
      <xdr:blipFill>
        <a:blip r:embed="rId1"/>
        <a:stretch>
          <a:fillRect/>
        </a:stretch>
      </xdr:blipFill>
      <xdr:spPr>
        <a:xfrm>
          <a:off x="4419600" y="107156250"/>
          <a:ext cx="0" cy="676275"/>
        </a:xfrm>
        <a:prstGeom prst="rect">
          <a:avLst/>
        </a:prstGeom>
        <a:noFill/>
        <a:ln w="9525" cmpd="sng">
          <a:noFill/>
        </a:ln>
      </xdr:spPr>
    </xdr:pic>
    <xdr:clientData/>
  </xdr:twoCellAnchor>
  <xdr:twoCellAnchor editAs="oneCell">
    <xdr:from>
      <xdr:col>3</xdr:col>
      <xdr:colOff>0</xdr:colOff>
      <xdr:row>206</xdr:row>
      <xdr:rowOff>0</xdr:rowOff>
    </xdr:from>
    <xdr:to>
      <xdr:col>3</xdr:col>
      <xdr:colOff>0</xdr:colOff>
      <xdr:row>207</xdr:row>
      <xdr:rowOff>314325</xdr:rowOff>
    </xdr:to>
    <xdr:pic>
      <xdr:nvPicPr>
        <xdr:cNvPr id="132" name="Picture 13"/>
        <xdr:cNvPicPr preferRelativeResize="1">
          <a:picLocks noChangeAspect="1"/>
        </xdr:cNvPicPr>
      </xdr:nvPicPr>
      <xdr:blipFill>
        <a:blip r:embed="rId1"/>
        <a:stretch>
          <a:fillRect/>
        </a:stretch>
      </xdr:blipFill>
      <xdr:spPr>
        <a:xfrm>
          <a:off x="4419600" y="103117650"/>
          <a:ext cx="0" cy="819150"/>
        </a:xfrm>
        <a:prstGeom prst="rect">
          <a:avLst/>
        </a:prstGeom>
        <a:noFill/>
        <a:ln w="9525" cmpd="sng">
          <a:noFill/>
        </a:ln>
      </xdr:spPr>
    </xdr:pic>
    <xdr:clientData/>
  </xdr:twoCellAnchor>
  <xdr:twoCellAnchor editAs="oneCell">
    <xdr:from>
      <xdr:col>2</xdr:col>
      <xdr:colOff>609600</xdr:colOff>
      <xdr:row>214</xdr:row>
      <xdr:rowOff>0</xdr:rowOff>
    </xdr:from>
    <xdr:to>
      <xdr:col>2</xdr:col>
      <xdr:colOff>609600</xdr:colOff>
      <xdr:row>215</xdr:row>
      <xdr:rowOff>171450</xdr:rowOff>
    </xdr:to>
    <xdr:pic>
      <xdr:nvPicPr>
        <xdr:cNvPr id="133" name="Picture 13"/>
        <xdr:cNvPicPr preferRelativeResize="1">
          <a:picLocks noChangeAspect="1"/>
        </xdr:cNvPicPr>
      </xdr:nvPicPr>
      <xdr:blipFill>
        <a:blip r:embed="rId1"/>
        <a:stretch>
          <a:fillRect/>
        </a:stretch>
      </xdr:blipFill>
      <xdr:spPr>
        <a:xfrm>
          <a:off x="4419600" y="107156250"/>
          <a:ext cx="0" cy="676275"/>
        </a:xfrm>
        <a:prstGeom prst="rect">
          <a:avLst/>
        </a:prstGeom>
        <a:noFill/>
        <a:ln w="9525" cmpd="sng">
          <a:noFill/>
        </a:ln>
      </xdr:spPr>
    </xdr:pic>
    <xdr:clientData/>
  </xdr:twoCellAnchor>
  <xdr:twoCellAnchor editAs="oneCell">
    <xdr:from>
      <xdr:col>2</xdr:col>
      <xdr:colOff>609600</xdr:colOff>
      <xdr:row>214</xdr:row>
      <xdr:rowOff>0</xdr:rowOff>
    </xdr:from>
    <xdr:to>
      <xdr:col>2</xdr:col>
      <xdr:colOff>609600</xdr:colOff>
      <xdr:row>215</xdr:row>
      <xdr:rowOff>171450</xdr:rowOff>
    </xdr:to>
    <xdr:pic>
      <xdr:nvPicPr>
        <xdr:cNvPr id="134" name="Picture 13"/>
        <xdr:cNvPicPr preferRelativeResize="1">
          <a:picLocks noChangeAspect="1"/>
        </xdr:cNvPicPr>
      </xdr:nvPicPr>
      <xdr:blipFill>
        <a:blip r:embed="rId1"/>
        <a:stretch>
          <a:fillRect/>
        </a:stretch>
      </xdr:blipFill>
      <xdr:spPr>
        <a:xfrm>
          <a:off x="4419600" y="107156250"/>
          <a:ext cx="0" cy="676275"/>
        </a:xfrm>
        <a:prstGeom prst="rect">
          <a:avLst/>
        </a:prstGeom>
        <a:noFill/>
        <a:ln w="9525" cmpd="sng">
          <a:noFill/>
        </a:ln>
      </xdr:spPr>
    </xdr:pic>
    <xdr:clientData/>
  </xdr:twoCellAnchor>
  <xdr:twoCellAnchor editAs="oneCell">
    <xdr:from>
      <xdr:col>2</xdr:col>
      <xdr:colOff>609600</xdr:colOff>
      <xdr:row>214</xdr:row>
      <xdr:rowOff>0</xdr:rowOff>
    </xdr:from>
    <xdr:to>
      <xdr:col>2</xdr:col>
      <xdr:colOff>609600</xdr:colOff>
      <xdr:row>215</xdr:row>
      <xdr:rowOff>171450</xdr:rowOff>
    </xdr:to>
    <xdr:pic>
      <xdr:nvPicPr>
        <xdr:cNvPr id="135" name="Picture 13"/>
        <xdr:cNvPicPr preferRelativeResize="1">
          <a:picLocks noChangeAspect="1"/>
        </xdr:cNvPicPr>
      </xdr:nvPicPr>
      <xdr:blipFill>
        <a:blip r:embed="rId1"/>
        <a:stretch>
          <a:fillRect/>
        </a:stretch>
      </xdr:blipFill>
      <xdr:spPr>
        <a:xfrm>
          <a:off x="4419600" y="107156250"/>
          <a:ext cx="0" cy="676275"/>
        </a:xfrm>
        <a:prstGeom prst="rect">
          <a:avLst/>
        </a:prstGeom>
        <a:noFill/>
        <a:ln w="9525" cmpd="sng">
          <a:noFill/>
        </a:ln>
      </xdr:spPr>
    </xdr:pic>
    <xdr:clientData/>
  </xdr:twoCellAnchor>
  <xdr:twoCellAnchor editAs="oneCell">
    <xdr:from>
      <xdr:col>2</xdr:col>
      <xdr:colOff>609600</xdr:colOff>
      <xdr:row>214</xdr:row>
      <xdr:rowOff>0</xdr:rowOff>
    </xdr:from>
    <xdr:to>
      <xdr:col>2</xdr:col>
      <xdr:colOff>609600</xdr:colOff>
      <xdr:row>215</xdr:row>
      <xdr:rowOff>171450</xdr:rowOff>
    </xdr:to>
    <xdr:pic>
      <xdr:nvPicPr>
        <xdr:cNvPr id="136" name="Picture 13"/>
        <xdr:cNvPicPr preferRelativeResize="1">
          <a:picLocks noChangeAspect="1"/>
        </xdr:cNvPicPr>
      </xdr:nvPicPr>
      <xdr:blipFill>
        <a:blip r:embed="rId1"/>
        <a:stretch>
          <a:fillRect/>
        </a:stretch>
      </xdr:blipFill>
      <xdr:spPr>
        <a:xfrm>
          <a:off x="4419600" y="107156250"/>
          <a:ext cx="0" cy="676275"/>
        </a:xfrm>
        <a:prstGeom prst="rect">
          <a:avLst/>
        </a:prstGeom>
        <a:noFill/>
        <a:ln w="9525" cmpd="sng">
          <a:noFill/>
        </a:ln>
      </xdr:spPr>
    </xdr:pic>
    <xdr:clientData/>
  </xdr:twoCellAnchor>
  <xdr:twoCellAnchor editAs="oneCell">
    <xdr:from>
      <xdr:col>2</xdr:col>
      <xdr:colOff>609600</xdr:colOff>
      <xdr:row>214</xdr:row>
      <xdr:rowOff>0</xdr:rowOff>
    </xdr:from>
    <xdr:to>
      <xdr:col>2</xdr:col>
      <xdr:colOff>609600</xdr:colOff>
      <xdr:row>215</xdr:row>
      <xdr:rowOff>171450</xdr:rowOff>
    </xdr:to>
    <xdr:pic>
      <xdr:nvPicPr>
        <xdr:cNvPr id="137" name="Picture 13"/>
        <xdr:cNvPicPr preferRelativeResize="1">
          <a:picLocks noChangeAspect="1"/>
        </xdr:cNvPicPr>
      </xdr:nvPicPr>
      <xdr:blipFill>
        <a:blip r:embed="rId1"/>
        <a:stretch>
          <a:fillRect/>
        </a:stretch>
      </xdr:blipFill>
      <xdr:spPr>
        <a:xfrm>
          <a:off x="4419600" y="107156250"/>
          <a:ext cx="0" cy="676275"/>
        </a:xfrm>
        <a:prstGeom prst="rect">
          <a:avLst/>
        </a:prstGeom>
        <a:noFill/>
        <a:ln w="9525" cmpd="sng">
          <a:noFill/>
        </a:ln>
      </xdr:spPr>
    </xdr:pic>
    <xdr:clientData/>
  </xdr:twoCellAnchor>
  <xdr:twoCellAnchor editAs="oneCell">
    <xdr:from>
      <xdr:col>2</xdr:col>
      <xdr:colOff>609600</xdr:colOff>
      <xdr:row>214</xdr:row>
      <xdr:rowOff>0</xdr:rowOff>
    </xdr:from>
    <xdr:to>
      <xdr:col>2</xdr:col>
      <xdr:colOff>609600</xdr:colOff>
      <xdr:row>215</xdr:row>
      <xdr:rowOff>171450</xdr:rowOff>
    </xdr:to>
    <xdr:pic>
      <xdr:nvPicPr>
        <xdr:cNvPr id="138" name="Picture 13"/>
        <xdr:cNvPicPr preferRelativeResize="1">
          <a:picLocks noChangeAspect="1"/>
        </xdr:cNvPicPr>
      </xdr:nvPicPr>
      <xdr:blipFill>
        <a:blip r:embed="rId1"/>
        <a:stretch>
          <a:fillRect/>
        </a:stretch>
      </xdr:blipFill>
      <xdr:spPr>
        <a:xfrm>
          <a:off x="4419600" y="107156250"/>
          <a:ext cx="0" cy="676275"/>
        </a:xfrm>
        <a:prstGeom prst="rect">
          <a:avLst/>
        </a:prstGeom>
        <a:noFill/>
        <a:ln w="9525" cmpd="sng">
          <a:noFill/>
        </a:ln>
      </xdr:spPr>
    </xdr:pic>
    <xdr:clientData/>
  </xdr:twoCellAnchor>
  <xdr:twoCellAnchor editAs="oneCell">
    <xdr:from>
      <xdr:col>2</xdr:col>
      <xdr:colOff>609600</xdr:colOff>
      <xdr:row>214</xdr:row>
      <xdr:rowOff>0</xdr:rowOff>
    </xdr:from>
    <xdr:to>
      <xdr:col>2</xdr:col>
      <xdr:colOff>609600</xdr:colOff>
      <xdr:row>215</xdr:row>
      <xdr:rowOff>171450</xdr:rowOff>
    </xdr:to>
    <xdr:pic>
      <xdr:nvPicPr>
        <xdr:cNvPr id="139" name="Picture 13"/>
        <xdr:cNvPicPr preferRelativeResize="1">
          <a:picLocks noChangeAspect="1"/>
        </xdr:cNvPicPr>
      </xdr:nvPicPr>
      <xdr:blipFill>
        <a:blip r:embed="rId1"/>
        <a:stretch>
          <a:fillRect/>
        </a:stretch>
      </xdr:blipFill>
      <xdr:spPr>
        <a:xfrm>
          <a:off x="4419600" y="107156250"/>
          <a:ext cx="0" cy="676275"/>
        </a:xfrm>
        <a:prstGeom prst="rect">
          <a:avLst/>
        </a:prstGeom>
        <a:noFill/>
        <a:ln w="9525" cmpd="sng">
          <a:noFill/>
        </a:ln>
      </xdr:spPr>
    </xdr:pic>
    <xdr:clientData/>
  </xdr:twoCellAnchor>
  <xdr:twoCellAnchor editAs="oneCell">
    <xdr:from>
      <xdr:col>3</xdr:col>
      <xdr:colOff>0</xdr:colOff>
      <xdr:row>214</xdr:row>
      <xdr:rowOff>0</xdr:rowOff>
    </xdr:from>
    <xdr:to>
      <xdr:col>3</xdr:col>
      <xdr:colOff>0</xdr:colOff>
      <xdr:row>215</xdr:row>
      <xdr:rowOff>314325</xdr:rowOff>
    </xdr:to>
    <xdr:pic>
      <xdr:nvPicPr>
        <xdr:cNvPr id="140" name="Picture 13"/>
        <xdr:cNvPicPr preferRelativeResize="1">
          <a:picLocks noChangeAspect="1"/>
        </xdr:cNvPicPr>
      </xdr:nvPicPr>
      <xdr:blipFill>
        <a:blip r:embed="rId1"/>
        <a:stretch>
          <a:fillRect/>
        </a:stretch>
      </xdr:blipFill>
      <xdr:spPr>
        <a:xfrm>
          <a:off x="4419600" y="107156250"/>
          <a:ext cx="0" cy="819150"/>
        </a:xfrm>
        <a:prstGeom prst="rect">
          <a:avLst/>
        </a:prstGeom>
        <a:noFill/>
        <a:ln w="9525" cmpd="sng">
          <a:noFill/>
        </a:ln>
      </xdr:spPr>
    </xdr:pic>
    <xdr:clientData/>
  </xdr:twoCellAnchor>
  <xdr:twoCellAnchor editAs="oneCell">
    <xdr:from>
      <xdr:col>2</xdr:col>
      <xdr:colOff>609600</xdr:colOff>
      <xdr:row>214</xdr:row>
      <xdr:rowOff>0</xdr:rowOff>
    </xdr:from>
    <xdr:to>
      <xdr:col>2</xdr:col>
      <xdr:colOff>609600</xdr:colOff>
      <xdr:row>215</xdr:row>
      <xdr:rowOff>171450</xdr:rowOff>
    </xdr:to>
    <xdr:pic>
      <xdr:nvPicPr>
        <xdr:cNvPr id="141" name="Picture 13"/>
        <xdr:cNvPicPr preferRelativeResize="1">
          <a:picLocks noChangeAspect="1"/>
        </xdr:cNvPicPr>
      </xdr:nvPicPr>
      <xdr:blipFill>
        <a:blip r:embed="rId1"/>
        <a:stretch>
          <a:fillRect/>
        </a:stretch>
      </xdr:blipFill>
      <xdr:spPr>
        <a:xfrm>
          <a:off x="4419600" y="107156250"/>
          <a:ext cx="0" cy="676275"/>
        </a:xfrm>
        <a:prstGeom prst="rect">
          <a:avLst/>
        </a:prstGeom>
        <a:noFill/>
        <a:ln w="9525" cmpd="sng">
          <a:noFill/>
        </a:ln>
      </xdr:spPr>
    </xdr:pic>
    <xdr:clientData/>
  </xdr:twoCellAnchor>
  <xdr:twoCellAnchor editAs="oneCell">
    <xdr:from>
      <xdr:col>2</xdr:col>
      <xdr:colOff>609600</xdr:colOff>
      <xdr:row>214</xdr:row>
      <xdr:rowOff>0</xdr:rowOff>
    </xdr:from>
    <xdr:to>
      <xdr:col>2</xdr:col>
      <xdr:colOff>609600</xdr:colOff>
      <xdr:row>215</xdr:row>
      <xdr:rowOff>171450</xdr:rowOff>
    </xdr:to>
    <xdr:pic>
      <xdr:nvPicPr>
        <xdr:cNvPr id="142" name="Picture 13"/>
        <xdr:cNvPicPr preferRelativeResize="1">
          <a:picLocks noChangeAspect="1"/>
        </xdr:cNvPicPr>
      </xdr:nvPicPr>
      <xdr:blipFill>
        <a:blip r:embed="rId1"/>
        <a:stretch>
          <a:fillRect/>
        </a:stretch>
      </xdr:blipFill>
      <xdr:spPr>
        <a:xfrm>
          <a:off x="4419600" y="107156250"/>
          <a:ext cx="0" cy="676275"/>
        </a:xfrm>
        <a:prstGeom prst="rect">
          <a:avLst/>
        </a:prstGeom>
        <a:noFill/>
        <a:ln w="9525" cmpd="sng">
          <a:noFill/>
        </a:ln>
      </xdr:spPr>
    </xdr:pic>
    <xdr:clientData/>
  </xdr:twoCellAnchor>
  <xdr:twoCellAnchor editAs="oneCell">
    <xdr:from>
      <xdr:col>2</xdr:col>
      <xdr:colOff>609600</xdr:colOff>
      <xdr:row>214</xdr:row>
      <xdr:rowOff>0</xdr:rowOff>
    </xdr:from>
    <xdr:to>
      <xdr:col>2</xdr:col>
      <xdr:colOff>609600</xdr:colOff>
      <xdr:row>215</xdr:row>
      <xdr:rowOff>171450</xdr:rowOff>
    </xdr:to>
    <xdr:pic>
      <xdr:nvPicPr>
        <xdr:cNvPr id="143" name="Picture 13"/>
        <xdr:cNvPicPr preferRelativeResize="1">
          <a:picLocks noChangeAspect="1"/>
        </xdr:cNvPicPr>
      </xdr:nvPicPr>
      <xdr:blipFill>
        <a:blip r:embed="rId1"/>
        <a:stretch>
          <a:fillRect/>
        </a:stretch>
      </xdr:blipFill>
      <xdr:spPr>
        <a:xfrm>
          <a:off x="4419600" y="107156250"/>
          <a:ext cx="0" cy="676275"/>
        </a:xfrm>
        <a:prstGeom prst="rect">
          <a:avLst/>
        </a:prstGeom>
        <a:noFill/>
        <a:ln w="9525" cmpd="sng">
          <a:noFill/>
        </a:ln>
      </xdr:spPr>
    </xdr:pic>
    <xdr:clientData/>
  </xdr:twoCellAnchor>
  <xdr:twoCellAnchor editAs="oneCell">
    <xdr:from>
      <xdr:col>2</xdr:col>
      <xdr:colOff>609600</xdr:colOff>
      <xdr:row>214</xdr:row>
      <xdr:rowOff>0</xdr:rowOff>
    </xdr:from>
    <xdr:to>
      <xdr:col>2</xdr:col>
      <xdr:colOff>609600</xdr:colOff>
      <xdr:row>215</xdr:row>
      <xdr:rowOff>171450</xdr:rowOff>
    </xdr:to>
    <xdr:pic>
      <xdr:nvPicPr>
        <xdr:cNvPr id="144" name="Picture 13"/>
        <xdr:cNvPicPr preferRelativeResize="1">
          <a:picLocks noChangeAspect="1"/>
        </xdr:cNvPicPr>
      </xdr:nvPicPr>
      <xdr:blipFill>
        <a:blip r:embed="rId1"/>
        <a:stretch>
          <a:fillRect/>
        </a:stretch>
      </xdr:blipFill>
      <xdr:spPr>
        <a:xfrm>
          <a:off x="4419600" y="107156250"/>
          <a:ext cx="0" cy="676275"/>
        </a:xfrm>
        <a:prstGeom prst="rect">
          <a:avLst/>
        </a:prstGeom>
        <a:noFill/>
        <a:ln w="9525" cmpd="sng">
          <a:noFill/>
        </a:ln>
      </xdr:spPr>
    </xdr:pic>
    <xdr:clientData/>
  </xdr:twoCellAnchor>
  <xdr:twoCellAnchor editAs="oneCell">
    <xdr:from>
      <xdr:col>2</xdr:col>
      <xdr:colOff>609600</xdr:colOff>
      <xdr:row>214</xdr:row>
      <xdr:rowOff>0</xdr:rowOff>
    </xdr:from>
    <xdr:to>
      <xdr:col>2</xdr:col>
      <xdr:colOff>609600</xdr:colOff>
      <xdr:row>215</xdr:row>
      <xdr:rowOff>171450</xdr:rowOff>
    </xdr:to>
    <xdr:pic>
      <xdr:nvPicPr>
        <xdr:cNvPr id="145" name="Picture 13"/>
        <xdr:cNvPicPr preferRelativeResize="1">
          <a:picLocks noChangeAspect="1"/>
        </xdr:cNvPicPr>
      </xdr:nvPicPr>
      <xdr:blipFill>
        <a:blip r:embed="rId1"/>
        <a:stretch>
          <a:fillRect/>
        </a:stretch>
      </xdr:blipFill>
      <xdr:spPr>
        <a:xfrm>
          <a:off x="4419600" y="107156250"/>
          <a:ext cx="0" cy="676275"/>
        </a:xfrm>
        <a:prstGeom prst="rect">
          <a:avLst/>
        </a:prstGeom>
        <a:noFill/>
        <a:ln w="9525" cmpd="sng">
          <a:noFill/>
        </a:ln>
      </xdr:spPr>
    </xdr:pic>
    <xdr:clientData/>
  </xdr:twoCellAnchor>
  <xdr:twoCellAnchor editAs="oneCell">
    <xdr:from>
      <xdr:col>2</xdr:col>
      <xdr:colOff>609600</xdr:colOff>
      <xdr:row>214</xdr:row>
      <xdr:rowOff>0</xdr:rowOff>
    </xdr:from>
    <xdr:to>
      <xdr:col>2</xdr:col>
      <xdr:colOff>609600</xdr:colOff>
      <xdr:row>215</xdr:row>
      <xdr:rowOff>171450</xdr:rowOff>
    </xdr:to>
    <xdr:pic>
      <xdr:nvPicPr>
        <xdr:cNvPr id="146" name="Picture 13"/>
        <xdr:cNvPicPr preferRelativeResize="1">
          <a:picLocks noChangeAspect="1"/>
        </xdr:cNvPicPr>
      </xdr:nvPicPr>
      <xdr:blipFill>
        <a:blip r:embed="rId1"/>
        <a:stretch>
          <a:fillRect/>
        </a:stretch>
      </xdr:blipFill>
      <xdr:spPr>
        <a:xfrm>
          <a:off x="4419600" y="107156250"/>
          <a:ext cx="0" cy="676275"/>
        </a:xfrm>
        <a:prstGeom prst="rect">
          <a:avLst/>
        </a:prstGeom>
        <a:noFill/>
        <a:ln w="9525" cmpd="sng">
          <a:noFill/>
        </a:ln>
      </xdr:spPr>
    </xdr:pic>
    <xdr:clientData/>
  </xdr:twoCellAnchor>
  <xdr:twoCellAnchor editAs="oneCell">
    <xdr:from>
      <xdr:col>2</xdr:col>
      <xdr:colOff>609600</xdr:colOff>
      <xdr:row>214</xdr:row>
      <xdr:rowOff>0</xdr:rowOff>
    </xdr:from>
    <xdr:to>
      <xdr:col>2</xdr:col>
      <xdr:colOff>609600</xdr:colOff>
      <xdr:row>215</xdr:row>
      <xdr:rowOff>171450</xdr:rowOff>
    </xdr:to>
    <xdr:pic>
      <xdr:nvPicPr>
        <xdr:cNvPr id="147" name="Picture 13"/>
        <xdr:cNvPicPr preferRelativeResize="1">
          <a:picLocks noChangeAspect="1"/>
        </xdr:cNvPicPr>
      </xdr:nvPicPr>
      <xdr:blipFill>
        <a:blip r:embed="rId1"/>
        <a:stretch>
          <a:fillRect/>
        </a:stretch>
      </xdr:blipFill>
      <xdr:spPr>
        <a:xfrm>
          <a:off x="4419600" y="107156250"/>
          <a:ext cx="0" cy="676275"/>
        </a:xfrm>
        <a:prstGeom prst="rect">
          <a:avLst/>
        </a:prstGeom>
        <a:noFill/>
        <a:ln w="9525" cmpd="sng">
          <a:noFill/>
        </a:ln>
      </xdr:spPr>
    </xdr:pic>
    <xdr:clientData/>
  </xdr:twoCellAnchor>
  <xdr:twoCellAnchor editAs="oneCell">
    <xdr:from>
      <xdr:col>3</xdr:col>
      <xdr:colOff>0</xdr:colOff>
      <xdr:row>214</xdr:row>
      <xdr:rowOff>0</xdr:rowOff>
    </xdr:from>
    <xdr:to>
      <xdr:col>3</xdr:col>
      <xdr:colOff>0</xdr:colOff>
      <xdr:row>215</xdr:row>
      <xdr:rowOff>314325</xdr:rowOff>
    </xdr:to>
    <xdr:pic>
      <xdr:nvPicPr>
        <xdr:cNvPr id="148" name="Picture 13"/>
        <xdr:cNvPicPr preferRelativeResize="1">
          <a:picLocks noChangeAspect="1"/>
        </xdr:cNvPicPr>
      </xdr:nvPicPr>
      <xdr:blipFill>
        <a:blip r:embed="rId1"/>
        <a:stretch>
          <a:fillRect/>
        </a:stretch>
      </xdr:blipFill>
      <xdr:spPr>
        <a:xfrm>
          <a:off x="4419600" y="107156250"/>
          <a:ext cx="0" cy="819150"/>
        </a:xfrm>
        <a:prstGeom prst="rect">
          <a:avLst/>
        </a:prstGeom>
        <a:noFill/>
        <a:ln w="9525" cmpd="sng">
          <a:noFill/>
        </a:ln>
      </xdr:spPr>
    </xdr:pic>
    <xdr:clientData/>
  </xdr:twoCellAnchor>
  <xdr:twoCellAnchor editAs="oneCell">
    <xdr:from>
      <xdr:col>2</xdr:col>
      <xdr:colOff>609600</xdr:colOff>
      <xdr:row>214</xdr:row>
      <xdr:rowOff>0</xdr:rowOff>
    </xdr:from>
    <xdr:to>
      <xdr:col>2</xdr:col>
      <xdr:colOff>609600</xdr:colOff>
      <xdr:row>215</xdr:row>
      <xdr:rowOff>171450</xdr:rowOff>
    </xdr:to>
    <xdr:pic>
      <xdr:nvPicPr>
        <xdr:cNvPr id="149" name="Picture 13"/>
        <xdr:cNvPicPr preferRelativeResize="1">
          <a:picLocks noChangeAspect="1"/>
        </xdr:cNvPicPr>
      </xdr:nvPicPr>
      <xdr:blipFill>
        <a:blip r:embed="rId1"/>
        <a:stretch>
          <a:fillRect/>
        </a:stretch>
      </xdr:blipFill>
      <xdr:spPr>
        <a:xfrm>
          <a:off x="4419600" y="107156250"/>
          <a:ext cx="0" cy="676275"/>
        </a:xfrm>
        <a:prstGeom prst="rect">
          <a:avLst/>
        </a:prstGeom>
        <a:noFill/>
        <a:ln w="9525" cmpd="sng">
          <a:noFill/>
        </a:ln>
      </xdr:spPr>
    </xdr:pic>
    <xdr:clientData/>
  </xdr:twoCellAnchor>
  <xdr:twoCellAnchor editAs="oneCell">
    <xdr:from>
      <xdr:col>2</xdr:col>
      <xdr:colOff>609600</xdr:colOff>
      <xdr:row>214</xdr:row>
      <xdr:rowOff>0</xdr:rowOff>
    </xdr:from>
    <xdr:to>
      <xdr:col>2</xdr:col>
      <xdr:colOff>609600</xdr:colOff>
      <xdr:row>215</xdr:row>
      <xdr:rowOff>171450</xdr:rowOff>
    </xdr:to>
    <xdr:pic>
      <xdr:nvPicPr>
        <xdr:cNvPr id="150" name="Picture 13"/>
        <xdr:cNvPicPr preferRelativeResize="1">
          <a:picLocks noChangeAspect="1"/>
        </xdr:cNvPicPr>
      </xdr:nvPicPr>
      <xdr:blipFill>
        <a:blip r:embed="rId1"/>
        <a:stretch>
          <a:fillRect/>
        </a:stretch>
      </xdr:blipFill>
      <xdr:spPr>
        <a:xfrm>
          <a:off x="4419600" y="107156250"/>
          <a:ext cx="0" cy="676275"/>
        </a:xfrm>
        <a:prstGeom prst="rect">
          <a:avLst/>
        </a:prstGeom>
        <a:noFill/>
        <a:ln w="9525" cmpd="sng">
          <a:noFill/>
        </a:ln>
      </xdr:spPr>
    </xdr:pic>
    <xdr:clientData/>
  </xdr:twoCellAnchor>
  <xdr:twoCellAnchor editAs="oneCell">
    <xdr:from>
      <xdr:col>2</xdr:col>
      <xdr:colOff>609600</xdr:colOff>
      <xdr:row>214</xdr:row>
      <xdr:rowOff>0</xdr:rowOff>
    </xdr:from>
    <xdr:to>
      <xdr:col>2</xdr:col>
      <xdr:colOff>609600</xdr:colOff>
      <xdr:row>215</xdr:row>
      <xdr:rowOff>171450</xdr:rowOff>
    </xdr:to>
    <xdr:pic>
      <xdr:nvPicPr>
        <xdr:cNvPr id="151" name="Picture 13"/>
        <xdr:cNvPicPr preferRelativeResize="1">
          <a:picLocks noChangeAspect="1"/>
        </xdr:cNvPicPr>
      </xdr:nvPicPr>
      <xdr:blipFill>
        <a:blip r:embed="rId1"/>
        <a:stretch>
          <a:fillRect/>
        </a:stretch>
      </xdr:blipFill>
      <xdr:spPr>
        <a:xfrm>
          <a:off x="4419600" y="107156250"/>
          <a:ext cx="0" cy="676275"/>
        </a:xfrm>
        <a:prstGeom prst="rect">
          <a:avLst/>
        </a:prstGeom>
        <a:noFill/>
        <a:ln w="9525" cmpd="sng">
          <a:noFill/>
        </a:ln>
      </xdr:spPr>
    </xdr:pic>
    <xdr:clientData/>
  </xdr:twoCellAnchor>
  <xdr:twoCellAnchor editAs="oneCell">
    <xdr:from>
      <xdr:col>2</xdr:col>
      <xdr:colOff>609600</xdr:colOff>
      <xdr:row>214</xdr:row>
      <xdr:rowOff>0</xdr:rowOff>
    </xdr:from>
    <xdr:to>
      <xdr:col>2</xdr:col>
      <xdr:colOff>609600</xdr:colOff>
      <xdr:row>215</xdr:row>
      <xdr:rowOff>171450</xdr:rowOff>
    </xdr:to>
    <xdr:pic>
      <xdr:nvPicPr>
        <xdr:cNvPr id="152" name="Picture 13"/>
        <xdr:cNvPicPr preferRelativeResize="1">
          <a:picLocks noChangeAspect="1"/>
        </xdr:cNvPicPr>
      </xdr:nvPicPr>
      <xdr:blipFill>
        <a:blip r:embed="rId1"/>
        <a:stretch>
          <a:fillRect/>
        </a:stretch>
      </xdr:blipFill>
      <xdr:spPr>
        <a:xfrm>
          <a:off x="4419600" y="107156250"/>
          <a:ext cx="0" cy="676275"/>
        </a:xfrm>
        <a:prstGeom prst="rect">
          <a:avLst/>
        </a:prstGeom>
        <a:noFill/>
        <a:ln w="9525" cmpd="sng">
          <a:noFill/>
        </a:ln>
      </xdr:spPr>
    </xdr:pic>
    <xdr:clientData/>
  </xdr:twoCellAnchor>
  <xdr:twoCellAnchor editAs="oneCell">
    <xdr:from>
      <xdr:col>2</xdr:col>
      <xdr:colOff>609600</xdr:colOff>
      <xdr:row>214</xdr:row>
      <xdr:rowOff>0</xdr:rowOff>
    </xdr:from>
    <xdr:to>
      <xdr:col>2</xdr:col>
      <xdr:colOff>609600</xdr:colOff>
      <xdr:row>215</xdr:row>
      <xdr:rowOff>171450</xdr:rowOff>
    </xdr:to>
    <xdr:pic>
      <xdr:nvPicPr>
        <xdr:cNvPr id="153" name="Picture 13"/>
        <xdr:cNvPicPr preferRelativeResize="1">
          <a:picLocks noChangeAspect="1"/>
        </xdr:cNvPicPr>
      </xdr:nvPicPr>
      <xdr:blipFill>
        <a:blip r:embed="rId1"/>
        <a:stretch>
          <a:fillRect/>
        </a:stretch>
      </xdr:blipFill>
      <xdr:spPr>
        <a:xfrm>
          <a:off x="4419600" y="107156250"/>
          <a:ext cx="0" cy="676275"/>
        </a:xfrm>
        <a:prstGeom prst="rect">
          <a:avLst/>
        </a:prstGeom>
        <a:noFill/>
        <a:ln w="9525" cmpd="sng">
          <a:noFill/>
        </a:ln>
      </xdr:spPr>
    </xdr:pic>
    <xdr:clientData/>
  </xdr:twoCellAnchor>
  <xdr:twoCellAnchor editAs="oneCell">
    <xdr:from>
      <xdr:col>2</xdr:col>
      <xdr:colOff>609600</xdr:colOff>
      <xdr:row>214</xdr:row>
      <xdr:rowOff>0</xdr:rowOff>
    </xdr:from>
    <xdr:to>
      <xdr:col>2</xdr:col>
      <xdr:colOff>609600</xdr:colOff>
      <xdr:row>215</xdr:row>
      <xdr:rowOff>171450</xdr:rowOff>
    </xdr:to>
    <xdr:pic>
      <xdr:nvPicPr>
        <xdr:cNvPr id="154" name="Picture 13"/>
        <xdr:cNvPicPr preferRelativeResize="1">
          <a:picLocks noChangeAspect="1"/>
        </xdr:cNvPicPr>
      </xdr:nvPicPr>
      <xdr:blipFill>
        <a:blip r:embed="rId1"/>
        <a:stretch>
          <a:fillRect/>
        </a:stretch>
      </xdr:blipFill>
      <xdr:spPr>
        <a:xfrm>
          <a:off x="4419600" y="107156250"/>
          <a:ext cx="0" cy="676275"/>
        </a:xfrm>
        <a:prstGeom prst="rect">
          <a:avLst/>
        </a:prstGeom>
        <a:noFill/>
        <a:ln w="9525" cmpd="sng">
          <a:noFill/>
        </a:ln>
      </xdr:spPr>
    </xdr:pic>
    <xdr:clientData/>
  </xdr:twoCellAnchor>
  <xdr:twoCellAnchor editAs="oneCell">
    <xdr:from>
      <xdr:col>2</xdr:col>
      <xdr:colOff>609600</xdr:colOff>
      <xdr:row>214</xdr:row>
      <xdr:rowOff>0</xdr:rowOff>
    </xdr:from>
    <xdr:to>
      <xdr:col>2</xdr:col>
      <xdr:colOff>609600</xdr:colOff>
      <xdr:row>215</xdr:row>
      <xdr:rowOff>171450</xdr:rowOff>
    </xdr:to>
    <xdr:pic>
      <xdr:nvPicPr>
        <xdr:cNvPr id="155" name="Picture 13"/>
        <xdr:cNvPicPr preferRelativeResize="1">
          <a:picLocks noChangeAspect="1"/>
        </xdr:cNvPicPr>
      </xdr:nvPicPr>
      <xdr:blipFill>
        <a:blip r:embed="rId1"/>
        <a:stretch>
          <a:fillRect/>
        </a:stretch>
      </xdr:blipFill>
      <xdr:spPr>
        <a:xfrm>
          <a:off x="4419600" y="107156250"/>
          <a:ext cx="0" cy="676275"/>
        </a:xfrm>
        <a:prstGeom prst="rect">
          <a:avLst/>
        </a:prstGeom>
        <a:noFill/>
        <a:ln w="9525" cmpd="sng">
          <a:noFill/>
        </a:ln>
      </xdr:spPr>
    </xdr:pic>
    <xdr:clientData/>
  </xdr:twoCellAnchor>
  <xdr:twoCellAnchor editAs="oneCell">
    <xdr:from>
      <xdr:col>3</xdr:col>
      <xdr:colOff>0</xdr:colOff>
      <xdr:row>214</xdr:row>
      <xdr:rowOff>0</xdr:rowOff>
    </xdr:from>
    <xdr:to>
      <xdr:col>3</xdr:col>
      <xdr:colOff>0</xdr:colOff>
      <xdr:row>215</xdr:row>
      <xdr:rowOff>314325</xdr:rowOff>
    </xdr:to>
    <xdr:pic>
      <xdr:nvPicPr>
        <xdr:cNvPr id="156" name="Picture 13"/>
        <xdr:cNvPicPr preferRelativeResize="1">
          <a:picLocks noChangeAspect="1"/>
        </xdr:cNvPicPr>
      </xdr:nvPicPr>
      <xdr:blipFill>
        <a:blip r:embed="rId1"/>
        <a:stretch>
          <a:fillRect/>
        </a:stretch>
      </xdr:blipFill>
      <xdr:spPr>
        <a:xfrm>
          <a:off x="4419600" y="107156250"/>
          <a:ext cx="0" cy="819150"/>
        </a:xfrm>
        <a:prstGeom prst="rect">
          <a:avLst/>
        </a:prstGeom>
        <a:noFill/>
        <a:ln w="9525" cmpd="sng">
          <a:noFill/>
        </a:ln>
      </xdr:spPr>
    </xdr:pic>
    <xdr:clientData/>
  </xdr:twoCellAnchor>
  <xdr:twoCellAnchor editAs="oneCell">
    <xdr:from>
      <xdr:col>2</xdr:col>
      <xdr:colOff>609600</xdr:colOff>
      <xdr:row>214</xdr:row>
      <xdr:rowOff>0</xdr:rowOff>
    </xdr:from>
    <xdr:to>
      <xdr:col>2</xdr:col>
      <xdr:colOff>609600</xdr:colOff>
      <xdr:row>215</xdr:row>
      <xdr:rowOff>171450</xdr:rowOff>
    </xdr:to>
    <xdr:pic>
      <xdr:nvPicPr>
        <xdr:cNvPr id="157" name="Picture 13"/>
        <xdr:cNvPicPr preferRelativeResize="1">
          <a:picLocks noChangeAspect="1"/>
        </xdr:cNvPicPr>
      </xdr:nvPicPr>
      <xdr:blipFill>
        <a:blip r:embed="rId1"/>
        <a:stretch>
          <a:fillRect/>
        </a:stretch>
      </xdr:blipFill>
      <xdr:spPr>
        <a:xfrm>
          <a:off x="4419600" y="107156250"/>
          <a:ext cx="0" cy="676275"/>
        </a:xfrm>
        <a:prstGeom prst="rect">
          <a:avLst/>
        </a:prstGeom>
        <a:noFill/>
        <a:ln w="9525" cmpd="sng">
          <a:noFill/>
        </a:ln>
      </xdr:spPr>
    </xdr:pic>
    <xdr:clientData/>
  </xdr:twoCellAnchor>
  <xdr:twoCellAnchor editAs="oneCell">
    <xdr:from>
      <xdr:col>2</xdr:col>
      <xdr:colOff>609600</xdr:colOff>
      <xdr:row>214</xdr:row>
      <xdr:rowOff>0</xdr:rowOff>
    </xdr:from>
    <xdr:to>
      <xdr:col>2</xdr:col>
      <xdr:colOff>609600</xdr:colOff>
      <xdr:row>215</xdr:row>
      <xdr:rowOff>171450</xdr:rowOff>
    </xdr:to>
    <xdr:pic>
      <xdr:nvPicPr>
        <xdr:cNvPr id="158" name="Picture 13"/>
        <xdr:cNvPicPr preferRelativeResize="1">
          <a:picLocks noChangeAspect="1"/>
        </xdr:cNvPicPr>
      </xdr:nvPicPr>
      <xdr:blipFill>
        <a:blip r:embed="rId1"/>
        <a:stretch>
          <a:fillRect/>
        </a:stretch>
      </xdr:blipFill>
      <xdr:spPr>
        <a:xfrm>
          <a:off x="4419600" y="107156250"/>
          <a:ext cx="0" cy="676275"/>
        </a:xfrm>
        <a:prstGeom prst="rect">
          <a:avLst/>
        </a:prstGeom>
        <a:noFill/>
        <a:ln w="9525" cmpd="sng">
          <a:noFill/>
        </a:ln>
      </xdr:spPr>
    </xdr:pic>
    <xdr:clientData/>
  </xdr:twoCellAnchor>
  <xdr:twoCellAnchor editAs="oneCell">
    <xdr:from>
      <xdr:col>2</xdr:col>
      <xdr:colOff>609600</xdr:colOff>
      <xdr:row>214</xdr:row>
      <xdr:rowOff>0</xdr:rowOff>
    </xdr:from>
    <xdr:to>
      <xdr:col>2</xdr:col>
      <xdr:colOff>609600</xdr:colOff>
      <xdr:row>215</xdr:row>
      <xdr:rowOff>171450</xdr:rowOff>
    </xdr:to>
    <xdr:pic>
      <xdr:nvPicPr>
        <xdr:cNvPr id="159" name="Picture 13"/>
        <xdr:cNvPicPr preferRelativeResize="1">
          <a:picLocks noChangeAspect="1"/>
        </xdr:cNvPicPr>
      </xdr:nvPicPr>
      <xdr:blipFill>
        <a:blip r:embed="rId1"/>
        <a:stretch>
          <a:fillRect/>
        </a:stretch>
      </xdr:blipFill>
      <xdr:spPr>
        <a:xfrm>
          <a:off x="4419600" y="107156250"/>
          <a:ext cx="0" cy="676275"/>
        </a:xfrm>
        <a:prstGeom prst="rect">
          <a:avLst/>
        </a:prstGeom>
        <a:noFill/>
        <a:ln w="9525" cmpd="sng">
          <a:noFill/>
        </a:ln>
      </xdr:spPr>
    </xdr:pic>
    <xdr:clientData/>
  </xdr:twoCellAnchor>
  <xdr:twoCellAnchor editAs="oneCell">
    <xdr:from>
      <xdr:col>2</xdr:col>
      <xdr:colOff>609600</xdr:colOff>
      <xdr:row>214</xdr:row>
      <xdr:rowOff>0</xdr:rowOff>
    </xdr:from>
    <xdr:to>
      <xdr:col>2</xdr:col>
      <xdr:colOff>609600</xdr:colOff>
      <xdr:row>215</xdr:row>
      <xdr:rowOff>171450</xdr:rowOff>
    </xdr:to>
    <xdr:pic>
      <xdr:nvPicPr>
        <xdr:cNvPr id="160" name="Picture 13"/>
        <xdr:cNvPicPr preferRelativeResize="1">
          <a:picLocks noChangeAspect="1"/>
        </xdr:cNvPicPr>
      </xdr:nvPicPr>
      <xdr:blipFill>
        <a:blip r:embed="rId1"/>
        <a:stretch>
          <a:fillRect/>
        </a:stretch>
      </xdr:blipFill>
      <xdr:spPr>
        <a:xfrm>
          <a:off x="4419600" y="107156250"/>
          <a:ext cx="0" cy="676275"/>
        </a:xfrm>
        <a:prstGeom prst="rect">
          <a:avLst/>
        </a:prstGeom>
        <a:noFill/>
        <a:ln w="9525" cmpd="sng">
          <a:noFill/>
        </a:ln>
      </xdr:spPr>
    </xdr:pic>
    <xdr:clientData/>
  </xdr:twoCellAnchor>
  <xdr:twoCellAnchor editAs="oneCell">
    <xdr:from>
      <xdr:col>2</xdr:col>
      <xdr:colOff>609600</xdr:colOff>
      <xdr:row>214</xdr:row>
      <xdr:rowOff>0</xdr:rowOff>
    </xdr:from>
    <xdr:to>
      <xdr:col>2</xdr:col>
      <xdr:colOff>609600</xdr:colOff>
      <xdr:row>215</xdr:row>
      <xdr:rowOff>171450</xdr:rowOff>
    </xdr:to>
    <xdr:pic>
      <xdr:nvPicPr>
        <xdr:cNvPr id="161" name="Picture 13"/>
        <xdr:cNvPicPr preferRelativeResize="1">
          <a:picLocks noChangeAspect="1"/>
        </xdr:cNvPicPr>
      </xdr:nvPicPr>
      <xdr:blipFill>
        <a:blip r:embed="rId1"/>
        <a:stretch>
          <a:fillRect/>
        </a:stretch>
      </xdr:blipFill>
      <xdr:spPr>
        <a:xfrm>
          <a:off x="4419600" y="107156250"/>
          <a:ext cx="0" cy="676275"/>
        </a:xfrm>
        <a:prstGeom prst="rect">
          <a:avLst/>
        </a:prstGeom>
        <a:noFill/>
        <a:ln w="9525" cmpd="sng">
          <a:noFill/>
        </a:ln>
      </xdr:spPr>
    </xdr:pic>
    <xdr:clientData/>
  </xdr:twoCellAnchor>
  <xdr:twoCellAnchor editAs="oneCell">
    <xdr:from>
      <xdr:col>2</xdr:col>
      <xdr:colOff>609600</xdr:colOff>
      <xdr:row>214</xdr:row>
      <xdr:rowOff>0</xdr:rowOff>
    </xdr:from>
    <xdr:to>
      <xdr:col>2</xdr:col>
      <xdr:colOff>609600</xdr:colOff>
      <xdr:row>215</xdr:row>
      <xdr:rowOff>171450</xdr:rowOff>
    </xdr:to>
    <xdr:pic>
      <xdr:nvPicPr>
        <xdr:cNvPr id="162" name="Picture 13"/>
        <xdr:cNvPicPr preferRelativeResize="1">
          <a:picLocks noChangeAspect="1"/>
        </xdr:cNvPicPr>
      </xdr:nvPicPr>
      <xdr:blipFill>
        <a:blip r:embed="rId1"/>
        <a:stretch>
          <a:fillRect/>
        </a:stretch>
      </xdr:blipFill>
      <xdr:spPr>
        <a:xfrm>
          <a:off x="4419600" y="107156250"/>
          <a:ext cx="0" cy="676275"/>
        </a:xfrm>
        <a:prstGeom prst="rect">
          <a:avLst/>
        </a:prstGeom>
        <a:noFill/>
        <a:ln w="9525" cmpd="sng">
          <a:noFill/>
        </a:ln>
      </xdr:spPr>
    </xdr:pic>
    <xdr:clientData/>
  </xdr:twoCellAnchor>
  <xdr:twoCellAnchor editAs="oneCell">
    <xdr:from>
      <xdr:col>2</xdr:col>
      <xdr:colOff>609600</xdr:colOff>
      <xdr:row>214</xdr:row>
      <xdr:rowOff>0</xdr:rowOff>
    </xdr:from>
    <xdr:to>
      <xdr:col>2</xdr:col>
      <xdr:colOff>609600</xdr:colOff>
      <xdr:row>215</xdr:row>
      <xdr:rowOff>171450</xdr:rowOff>
    </xdr:to>
    <xdr:pic>
      <xdr:nvPicPr>
        <xdr:cNvPr id="163" name="Picture 13"/>
        <xdr:cNvPicPr preferRelativeResize="1">
          <a:picLocks noChangeAspect="1"/>
        </xdr:cNvPicPr>
      </xdr:nvPicPr>
      <xdr:blipFill>
        <a:blip r:embed="rId1"/>
        <a:stretch>
          <a:fillRect/>
        </a:stretch>
      </xdr:blipFill>
      <xdr:spPr>
        <a:xfrm>
          <a:off x="4419600" y="107156250"/>
          <a:ext cx="0" cy="676275"/>
        </a:xfrm>
        <a:prstGeom prst="rect">
          <a:avLst/>
        </a:prstGeom>
        <a:noFill/>
        <a:ln w="9525" cmpd="sng">
          <a:noFill/>
        </a:ln>
      </xdr:spPr>
    </xdr:pic>
    <xdr:clientData/>
  </xdr:twoCellAnchor>
  <xdr:twoCellAnchor editAs="oneCell">
    <xdr:from>
      <xdr:col>3</xdr:col>
      <xdr:colOff>0</xdr:colOff>
      <xdr:row>214</xdr:row>
      <xdr:rowOff>0</xdr:rowOff>
    </xdr:from>
    <xdr:to>
      <xdr:col>3</xdr:col>
      <xdr:colOff>0</xdr:colOff>
      <xdr:row>215</xdr:row>
      <xdr:rowOff>314325</xdr:rowOff>
    </xdr:to>
    <xdr:pic>
      <xdr:nvPicPr>
        <xdr:cNvPr id="164" name="Picture 13"/>
        <xdr:cNvPicPr preferRelativeResize="1">
          <a:picLocks noChangeAspect="1"/>
        </xdr:cNvPicPr>
      </xdr:nvPicPr>
      <xdr:blipFill>
        <a:blip r:embed="rId1"/>
        <a:stretch>
          <a:fillRect/>
        </a:stretch>
      </xdr:blipFill>
      <xdr:spPr>
        <a:xfrm>
          <a:off x="4419600" y="107156250"/>
          <a:ext cx="0" cy="819150"/>
        </a:xfrm>
        <a:prstGeom prst="rect">
          <a:avLst/>
        </a:prstGeom>
        <a:noFill/>
        <a:ln w="9525" cmpd="sng">
          <a:noFill/>
        </a:ln>
      </xdr:spPr>
    </xdr:pic>
    <xdr:clientData/>
  </xdr:twoCellAnchor>
  <xdr:twoCellAnchor editAs="oneCell">
    <xdr:from>
      <xdr:col>2</xdr:col>
      <xdr:colOff>609600</xdr:colOff>
      <xdr:row>214</xdr:row>
      <xdr:rowOff>0</xdr:rowOff>
    </xdr:from>
    <xdr:to>
      <xdr:col>2</xdr:col>
      <xdr:colOff>609600</xdr:colOff>
      <xdr:row>215</xdr:row>
      <xdr:rowOff>171450</xdr:rowOff>
    </xdr:to>
    <xdr:pic>
      <xdr:nvPicPr>
        <xdr:cNvPr id="165" name="Picture 13"/>
        <xdr:cNvPicPr preferRelativeResize="1">
          <a:picLocks noChangeAspect="1"/>
        </xdr:cNvPicPr>
      </xdr:nvPicPr>
      <xdr:blipFill>
        <a:blip r:embed="rId1"/>
        <a:stretch>
          <a:fillRect/>
        </a:stretch>
      </xdr:blipFill>
      <xdr:spPr>
        <a:xfrm>
          <a:off x="4419600" y="107156250"/>
          <a:ext cx="0" cy="676275"/>
        </a:xfrm>
        <a:prstGeom prst="rect">
          <a:avLst/>
        </a:prstGeom>
        <a:noFill/>
        <a:ln w="9525" cmpd="sng">
          <a:noFill/>
        </a:ln>
      </xdr:spPr>
    </xdr:pic>
    <xdr:clientData/>
  </xdr:twoCellAnchor>
  <xdr:twoCellAnchor editAs="oneCell">
    <xdr:from>
      <xdr:col>2</xdr:col>
      <xdr:colOff>609600</xdr:colOff>
      <xdr:row>214</xdr:row>
      <xdr:rowOff>0</xdr:rowOff>
    </xdr:from>
    <xdr:to>
      <xdr:col>2</xdr:col>
      <xdr:colOff>609600</xdr:colOff>
      <xdr:row>215</xdr:row>
      <xdr:rowOff>171450</xdr:rowOff>
    </xdr:to>
    <xdr:pic>
      <xdr:nvPicPr>
        <xdr:cNvPr id="166" name="Picture 13"/>
        <xdr:cNvPicPr preferRelativeResize="1">
          <a:picLocks noChangeAspect="1"/>
        </xdr:cNvPicPr>
      </xdr:nvPicPr>
      <xdr:blipFill>
        <a:blip r:embed="rId1"/>
        <a:stretch>
          <a:fillRect/>
        </a:stretch>
      </xdr:blipFill>
      <xdr:spPr>
        <a:xfrm>
          <a:off x="4419600" y="107156250"/>
          <a:ext cx="0" cy="676275"/>
        </a:xfrm>
        <a:prstGeom prst="rect">
          <a:avLst/>
        </a:prstGeom>
        <a:noFill/>
        <a:ln w="9525" cmpd="sng">
          <a:noFill/>
        </a:ln>
      </xdr:spPr>
    </xdr:pic>
    <xdr:clientData/>
  </xdr:twoCellAnchor>
  <xdr:twoCellAnchor editAs="oneCell">
    <xdr:from>
      <xdr:col>2</xdr:col>
      <xdr:colOff>609600</xdr:colOff>
      <xdr:row>214</xdr:row>
      <xdr:rowOff>0</xdr:rowOff>
    </xdr:from>
    <xdr:to>
      <xdr:col>2</xdr:col>
      <xdr:colOff>609600</xdr:colOff>
      <xdr:row>215</xdr:row>
      <xdr:rowOff>171450</xdr:rowOff>
    </xdr:to>
    <xdr:pic>
      <xdr:nvPicPr>
        <xdr:cNvPr id="167" name="Picture 13"/>
        <xdr:cNvPicPr preferRelativeResize="1">
          <a:picLocks noChangeAspect="1"/>
        </xdr:cNvPicPr>
      </xdr:nvPicPr>
      <xdr:blipFill>
        <a:blip r:embed="rId1"/>
        <a:stretch>
          <a:fillRect/>
        </a:stretch>
      </xdr:blipFill>
      <xdr:spPr>
        <a:xfrm>
          <a:off x="4419600" y="107156250"/>
          <a:ext cx="0" cy="676275"/>
        </a:xfrm>
        <a:prstGeom prst="rect">
          <a:avLst/>
        </a:prstGeom>
        <a:noFill/>
        <a:ln w="9525" cmpd="sng">
          <a:noFill/>
        </a:ln>
      </xdr:spPr>
    </xdr:pic>
    <xdr:clientData/>
  </xdr:twoCellAnchor>
  <xdr:twoCellAnchor editAs="oneCell">
    <xdr:from>
      <xdr:col>2</xdr:col>
      <xdr:colOff>609600</xdr:colOff>
      <xdr:row>214</xdr:row>
      <xdr:rowOff>0</xdr:rowOff>
    </xdr:from>
    <xdr:to>
      <xdr:col>2</xdr:col>
      <xdr:colOff>609600</xdr:colOff>
      <xdr:row>215</xdr:row>
      <xdr:rowOff>171450</xdr:rowOff>
    </xdr:to>
    <xdr:pic>
      <xdr:nvPicPr>
        <xdr:cNvPr id="168" name="Picture 13"/>
        <xdr:cNvPicPr preferRelativeResize="1">
          <a:picLocks noChangeAspect="1"/>
        </xdr:cNvPicPr>
      </xdr:nvPicPr>
      <xdr:blipFill>
        <a:blip r:embed="rId1"/>
        <a:stretch>
          <a:fillRect/>
        </a:stretch>
      </xdr:blipFill>
      <xdr:spPr>
        <a:xfrm>
          <a:off x="4419600" y="107156250"/>
          <a:ext cx="0" cy="676275"/>
        </a:xfrm>
        <a:prstGeom prst="rect">
          <a:avLst/>
        </a:prstGeom>
        <a:noFill/>
        <a:ln w="9525" cmpd="sng">
          <a:noFill/>
        </a:ln>
      </xdr:spPr>
    </xdr:pic>
    <xdr:clientData/>
  </xdr:twoCellAnchor>
  <xdr:twoCellAnchor editAs="oneCell">
    <xdr:from>
      <xdr:col>2</xdr:col>
      <xdr:colOff>609600</xdr:colOff>
      <xdr:row>205</xdr:row>
      <xdr:rowOff>0</xdr:rowOff>
    </xdr:from>
    <xdr:to>
      <xdr:col>2</xdr:col>
      <xdr:colOff>609600</xdr:colOff>
      <xdr:row>206</xdr:row>
      <xdr:rowOff>171450</xdr:rowOff>
    </xdr:to>
    <xdr:pic>
      <xdr:nvPicPr>
        <xdr:cNvPr id="169" name="Picture 13"/>
        <xdr:cNvPicPr preferRelativeResize="1">
          <a:picLocks noChangeAspect="1"/>
        </xdr:cNvPicPr>
      </xdr:nvPicPr>
      <xdr:blipFill>
        <a:blip r:embed="rId1"/>
        <a:stretch>
          <a:fillRect/>
        </a:stretch>
      </xdr:blipFill>
      <xdr:spPr>
        <a:xfrm>
          <a:off x="4419600" y="102612825"/>
          <a:ext cx="0" cy="676275"/>
        </a:xfrm>
        <a:prstGeom prst="rect">
          <a:avLst/>
        </a:prstGeom>
        <a:noFill/>
        <a:ln w="9525" cmpd="sng">
          <a:noFill/>
        </a:ln>
      </xdr:spPr>
    </xdr:pic>
    <xdr:clientData/>
  </xdr:twoCellAnchor>
  <xdr:twoCellAnchor editAs="oneCell">
    <xdr:from>
      <xdr:col>2</xdr:col>
      <xdr:colOff>609600</xdr:colOff>
      <xdr:row>205</xdr:row>
      <xdr:rowOff>0</xdr:rowOff>
    </xdr:from>
    <xdr:to>
      <xdr:col>2</xdr:col>
      <xdr:colOff>609600</xdr:colOff>
      <xdr:row>206</xdr:row>
      <xdr:rowOff>171450</xdr:rowOff>
    </xdr:to>
    <xdr:pic>
      <xdr:nvPicPr>
        <xdr:cNvPr id="170" name="Picture 13"/>
        <xdr:cNvPicPr preferRelativeResize="1">
          <a:picLocks noChangeAspect="1"/>
        </xdr:cNvPicPr>
      </xdr:nvPicPr>
      <xdr:blipFill>
        <a:blip r:embed="rId1"/>
        <a:stretch>
          <a:fillRect/>
        </a:stretch>
      </xdr:blipFill>
      <xdr:spPr>
        <a:xfrm>
          <a:off x="4419600" y="102612825"/>
          <a:ext cx="0" cy="676275"/>
        </a:xfrm>
        <a:prstGeom prst="rect">
          <a:avLst/>
        </a:prstGeom>
        <a:noFill/>
        <a:ln w="9525" cmpd="sng">
          <a:noFill/>
        </a:ln>
      </xdr:spPr>
    </xdr:pic>
    <xdr:clientData/>
  </xdr:twoCellAnchor>
  <xdr:twoCellAnchor editAs="oneCell">
    <xdr:from>
      <xdr:col>2</xdr:col>
      <xdr:colOff>609600</xdr:colOff>
      <xdr:row>205</xdr:row>
      <xdr:rowOff>0</xdr:rowOff>
    </xdr:from>
    <xdr:to>
      <xdr:col>2</xdr:col>
      <xdr:colOff>609600</xdr:colOff>
      <xdr:row>206</xdr:row>
      <xdr:rowOff>171450</xdr:rowOff>
    </xdr:to>
    <xdr:pic>
      <xdr:nvPicPr>
        <xdr:cNvPr id="171" name="Picture 13"/>
        <xdr:cNvPicPr preferRelativeResize="1">
          <a:picLocks noChangeAspect="1"/>
        </xdr:cNvPicPr>
      </xdr:nvPicPr>
      <xdr:blipFill>
        <a:blip r:embed="rId1"/>
        <a:stretch>
          <a:fillRect/>
        </a:stretch>
      </xdr:blipFill>
      <xdr:spPr>
        <a:xfrm>
          <a:off x="4419600" y="102612825"/>
          <a:ext cx="0" cy="676275"/>
        </a:xfrm>
        <a:prstGeom prst="rect">
          <a:avLst/>
        </a:prstGeom>
        <a:noFill/>
        <a:ln w="9525" cmpd="sng">
          <a:noFill/>
        </a:ln>
      </xdr:spPr>
    </xdr:pic>
    <xdr:clientData/>
  </xdr:twoCellAnchor>
  <xdr:twoCellAnchor editAs="oneCell">
    <xdr:from>
      <xdr:col>3</xdr:col>
      <xdr:colOff>0</xdr:colOff>
      <xdr:row>204</xdr:row>
      <xdr:rowOff>0</xdr:rowOff>
    </xdr:from>
    <xdr:to>
      <xdr:col>3</xdr:col>
      <xdr:colOff>0</xdr:colOff>
      <xdr:row>205</xdr:row>
      <xdr:rowOff>314325</xdr:rowOff>
    </xdr:to>
    <xdr:pic>
      <xdr:nvPicPr>
        <xdr:cNvPr id="172" name="Picture 13"/>
        <xdr:cNvPicPr preferRelativeResize="1">
          <a:picLocks noChangeAspect="1"/>
        </xdr:cNvPicPr>
      </xdr:nvPicPr>
      <xdr:blipFill>
        <a:blip r:embed="rId1"/>
        <a:stretch>
          <a:fillRect/>
        </a:stretch>
      </xdr:blipFill>
      <xdr:spPr>
        <a:xfrm>
          <a:off x="4419600" y="102108000"/>
          <a:ext cx="0" cy="819150"/>
        </a:xfrm>
        <a:prstGeom prst="rect">
          <a:avLst/>
        </a:prstGeom>
        <a:noFill/>
        <a:ln w="9525" cmpd="sng">
          <a:noFill/>
        </a:ln>
      </xdr:spPr>
    </xdr:pic>
    <xdr:clientData/>
  </xdr:twoCellAnchor>
  <xdr:twoCellAnchor editAs="oneCell">
    <xdr:from>
      <xdr:col>2</xdr:col>
      <xdr:colOff>609600</xdr:colOff>
      <xdr:row>205</xdr:row>
      <xdr:rowOff>0</xdr:rowOff>
    </xdr:from>
    <xdr:to>
      <xdr:col>2</xdr:col>
      <xdr:colOff>609600</xdr:colOff>
      <xdr:row>206</xdr:row>
      <xdr:rowOff>171450</xdr:rowOff>
    </xdr:to>
    <xdr:pic>
      <xdr:nvPicPr>
        <xdr:cNvPr id="173" name="Picture 13"/>
        <xdr:cNvPicPr preferRelativeResize="1">
          <a:picLocks noChangeAspect="1"/>
        </xdr:cNvPicPr>
      </xdr:nvPicPr>
      <xdr:blipFill>
        <a:blip r:embed="rId1"/>
        <a:stretch>
          <a:fillRect/>
        </a:stretch>
      </xdr:blipFill>
      <xdr:spPr>
        <a:xfrm>
          <a:off x="4419600" y="102612825"/>
          <a:ext cx="0" cy="676275"/>
        </a:xfrm>
        <a:prstGeom prst="rect">
          <a:avLst/>
        </a:prstGeom>
        <a:noFill/>
        <a:ln w="9525" cmpd="sng">
          <a:noFill/>
        </a:ln>
      </xdr:spPr>
    </xdr:pic>
    <xdr:clientData/>
  </xdr:twoCellAnchor>
  <xdr:twoCellAnchor editAs="oneCell">
    <xdr:from>
      <xdr:col>2</xdr:col>
      <xdr:colOff>609600</xdr:colOff>
      <xdr:row>205</xdr:row>
      <xdr:rowOff>0</xdr:rowOff>
    </xdr:from>
    <xdr:to>
      <xdr:col>2</xdr:col>
      <xdr:colOff>609600</xdr:colOff>
      <xdr:row>206</xdr:row>
      <xdr:rowOff>171450</xdr:rowOff>
    </xdr:to>
    <xdr:pic>
      <xdr:nvPicPr>
        <xdr:cNvPr id="174" name="Picture 13"/>
        <xdr:cNvPicPr preferRelativeResize="1">
          <a:picLocks noChangeAspect="1"/>
        </xdr:cNvPicPr>
      </xdr:nvPicPr>
      <xdr:blipFill>
        <a:blip r:embed="rId1"/>
        <a:stretch>
          <a:fillRect/>
        </a:stretch>
      </xdr:blipFill>
      <xdr:spPr>
        <a:xfrm>
          <a:off x="4419600" y="102612825"/>
          <a:ext cx="0" cy="676275"/>
        </a:xfrm>
        <a:prstGeom prst="rect">
          <a:avLst/>
        </a:prstGeom>
        <a:noFill/>
        <a:ln w="9525" cmpd="sng">
          <a:noFill/>
        </a:ln>
      </xdr:spPr>
    </xdr:pic>
    <xdr:clientData/>
  </xdr:twoCellAnchor>
  <xdr:twoCellAnchor editAs="oneCell">
    <xdr:from>
      <xdr:col>2</xdr:col>
      <xdr:colOff>609600</xdr:colOff>
      <xdr:row>205</xdr:row>
      <xdr:rowOff>0</xdr:rowOff>
    </xdr:from>
    <xdr:to>
      <xdr:col>2</xdr:col>
      <xdr:colOff>609600</xdr:colOff>
      <xdr:row>206</xdr:row>
      <xdr:rowOff>171450</xdr:rowOff>
    </xdr:to>
    <xdr:pic>
      <xdr:nvPicPr>
        <xdr:cNvPr id="175" name="Picture 13"/>
        <xdr:cNvPicPr preferRelativeResize="1">
          <a:picLocks noChangeAspect="1"/>
        </xdr:cNvPicPr>
      </xdr:nvPicPr>
      <xdr:blipFill>
        <a:blip r:embed="rId1"/>
        <a:stretch>
          <a:fillRect/>
        </a:stretch>
      </xdr:blipFill>
      <xdr:spPr>
        <a:xfrm>
          <a:off x="4419600" y="102612825"/>
          <a:ext cx="0" cy="676275"/>
        </a:xfrm>
        <a:prstGeom prst="rect">
          <a:avLst/>
        </a:prstGeom>
        <a:noFill/>
        <a:ln w="9525" cmpd="sng">
          <a:noFill/>
        </a:ln>
      </xdr:spPr>
    </xdr:pic>
    <xdr:clientData/>
  </xdr:twoCellAnchor>
  <xdr:twoCellAnchor editAs="oneCell">
    <xdr:from>
      <xdr:col>2</xdr:col>
      <xdr:colOff>609600</xdr:colOff>
      <xdr:row>205</xdr:row>
      <xdr:rowOff>0</xdr:rowOff>
    </xdr:from>
    <xdr:to>
      <xdr:col>2</xdr:col>
      <xdr:colOff>609600</xdr:colOff>
      <xdr:row>206</xdr:row>
      <xdr:rowOff>171450</xdr:rowOff>
    </xdr:to>
    <xdr:pic>
      <xdr:nvPicPr>
        <xdr:cNvPr id="176" name="Picture 13"/>
        <xdr:cNvPicPr preferRelativeResize="1">
          <a:picLocks noChangeAspect="1"/>
        </xdr:cNvPicPr>
      </xdr:nvPicPr>
      <xdr:blipFill>
        <a:blip r:embed="rId1"/>
        <a:stretch>
          <a:fillRect/>
        </a:stretch>
      </xdr:blipFill>
      <xdr:spPr>
        <a:xfrm>
          <a:off x="4419600" y="102612825"/>
          <a:ext cx="0" cy="676275"/>
        </a:xfrm>
        <a:prstGeom prst="rect">
          <a:avLst/>
        </a:prstGeom>
        <a:noFill/>
        <a:ln w="9525" cmpd="sng">
          <a:noFill/>
        </a:ln>
      </xdr:spPr>
    </xdr:pic>
    <xdr:clientData/>
  </xdr:twoCellAnchor>
  <xdr:twoCellAnchor editAs="oneCell">
    <xdr:from>
      <xdr:col>2</xdr:col>
      <xdr:colOff>609600</xdr:colOff>
      <xdr:row>201</xdr:row>
      <xdr:rowOff>0</xdr:rowOff>
    </xdr:from>
    <xdr:to>
      <xdr:col>2</xdr:col>
      <xdr:colOff>609600</xdr:colOff>
      <xdr:row>202</xdr:row>
      <xdr:rowOff>171450</xdr:rowOff>
    </xdr:to>
    <xdr:pic>
      <xdr:nvPicPr>
        <xdr:cNvPr id="177" name="Picture 13"/>
        <xdr:cNvPicPr preferRelativeResize="1">
          <a:picLocks noChangeAspect="1"/>
        </xdr:cNvPicPr>
      </xdr:nvPicPr>
      <xdr:blipFill>
        <a:blip r:embed="rId1"/>
        <a:stretch>
          <a:fillRect/>
        </a:stretch>
      </xdr:blipFill>
      <xdr:spPr>
        <a:xfrm>
          <a:off x="4419600" y="100593525"/>
          <a:ext cx="0" cy="676275"/>
        </a:xfrm>
        <a:prstGeom prst="rect">
          <a:avLst/>
        </a:prstGeom>
        <a:noFill/>
        <a:ln w="9525" cmpd="sng">
          <a:noFill/>
        </a:ln>
      </xdr:spPr>
    </xdr:pic>
    <xdr:clientData/>
  </xdr:twoCellAnchor>
  <xdr:twoCellAnchor editAs="oneCell">
    <xdr:from>
      <xdr:col>2</xdr:col>
      <xdr:colOff>609600</xdr:colOff>
      <xdr:row>201</xdr:row>
      <xdr:rowOff>0</xdr:rowOff>
    </xdr:from>
    <xdr:to>
      <xdr:col>2</xdr:col>
      <xdr:colOff>609600</xdr:colOff>
      <xdr:row>202</xdr:row>
      <xdr:rowOff>171450</xdr:rowOff>
    </xdr:to>
    <xdr:pic>
      <xdr:nvPicPr>
        <xdr:cNvPr id="178" name="Picture 13"/>
        <xdr:cNvPicPr preferRelativeResize="1">
          <a:picLocks noChangeAspect="1"/>
        </xdr:cNvPicPr>
      </xdr:nvPicPr>
      <xdr:blipFill>
        <a:blip r:embed="rId1"/>
        <a:stretch>
          <a:fillRect/>
        </a:stretch>
      </xdr:blipFill>
      <xdr:spPr>
        <a:xfrm>
          <a:off x="4419600" y="100593525"/>
          <a:ext cx="0" cy="676275"/>
        </a:xfrm>
        <a:prstGeom prst="rect">
          <a:avLst/>
        </a:prstGeom>
        <a:noFill/>
        <a:ln w="9525" cmpd="sng">
          <a:noFill/>
        </a:ln>
      </xdr:spPr>
    </xdr:pic>
    <xdr:clientData/>
  </xdr:twoCellAnchor>
  <xdr:twoCellAnchor editAs="oneCell">
    <xdr:from>
      <xdr:col>2</xdr:col>
      <xdr:colOff>609600</xdr:colOff>
      <xdr:row>201</xdr:row>
      <xdr:rowOff>0</xdr:rowOff>
    </xdr:from>
    <xdr:to>
      <xdr:col>2</xdr:col>
      <xdr:colOff>609600</xdr:colOff>
      <xdr:row>202</xdr:row>
      <xdr:rowOff>171450</xdr:rowOff>
    </xdr:to>
    <xdr:pic>
      <xdr:nvPicPr>
        <xdr:cNvPr id="179" name="Picture 13"/>
        <xdr:cNvPicPr preferRelativeResize="1">
          <a:picLocks noChangeAspect="1"/>
        </xdr:cNvPicPr>
      </xdr:nvPicPr>
      <xdr:blipFill>
        <a:blip r:embed="rId1"/>
        <a:stretch>
          <a:fillRect/>
        </a:stretch>
      </xdr:blipFill>
      <xdr:spPr>
        <a:xfrm>
          <a:off x="4419600" y="100593525"/>
          <a:ext cx="0" cy="676275"/>
        </a:xfrm>
        <a:prstGeom prst="rect">
          <a:avLst/>
        </a:prstGeom>
        <a:noFill/>
        <a:ln w="9525" cmpd="sng">
          <a:noFill/>
        </a:ln>
      </xdr:spPr>
    </xdr:pic>
    <xdr:clientData/>
  </xdr:twoCellAnchor>
  <xdr:twoCellAnchor editAs="oneCell">
    <xdr:from>
      <xdr:col>2</xdr:col>
      <xdr:colOff>609600</xdr:colOff>
      <xdr:row>201</xdr:row>
      <xdr:rowOff>0</xdr:rowOff>
    </xdr:from>
    <xdr:to>
      <xdr:col>2</xdr:col>
      <xdr:colOff>609600</xdr:colOff>
      <xdr:row>202</xdr:row>
      <xdr:rowOff>171450</xdr:rowOff>
    </xdr:to>
    <xdr:pic>
      <xdr:nvPicPr>
        <xdr:cNvPr id="180" name="Picture 13"/>
        <xdr:cNvPicPr preferRelativeResize="1">
          <a:picLocks noChangeAspect="1"/>
        </xdr:cNvPicPr>
      </xdr:nvPicPr>
      <xdr:blipFill>
        <a:blip r:embed="rId1"/>
        <a:stretch>
          <a:fillRect/>
        </a:stretch>
      </xdr:blipFill>
      <xdr:spPr>
        <a:xfrm>
          <a:off x="4419600" y="100593525"/>
          <a:ext cx="0" cy="676275"/>
        </a:xfrm>
        <a:prstGeom prst="rect">
          <a:avLst/>
        </a:prstGeom>
        <a:noFill/>
        <a:ln w="9525" cmpd="sng">
          <a:noFill/>
        </a:ln>
      </xdr:spPr>
    </xdr:pic>
    <xdr:clientData/>
  </xdr:twoCellAnchor>
  <xdr:twoCellAnchor editAs="oneCell">
    <xdr:from>
      <xdr:col>1</xdr:col>
      <xdr:colOff>1209675</xdr:colOff>
      <xdr:row>201</xdr:row>
      <xdr:rowOff>0</xdr:rowOff>
    </xdr:from>
    <xdr:to>
      <xdr:col>1</xdr:col>
      <xdr:colOff>1209675</xdr:colOff>
      <xdr:row>202</xdr:row>
      <xdr:rowOff>171450</xdr:rowOff>
    </xdr:to>
    <xdr:pic>
      <xdr:nvPicPr>
        <xdr:cNvPr id="181" name="Picture 13"/>
        <xdr:cNvPicPr preferRelativeResize="1">
          <a:picLocks noChangeAspect="1"/>
        </xdr:cNvPicPr>
      </xdr:nvPicPr>
      <xdr:blipFill>
        <a:blip r:embed="rId1"/>
        <a:stretch>
          <a:fillRect/>
        </a:stretch>
      </xdr:blipFill>
      <xdr:spPr>
        <a:xfrm>
          <a:off x="2400300" y="100593525"/>
          <a:ext cx="0" cy="676275"/>
        </a:xfrm>
        <a:prstGeom prst="rect">
          <a:avLst/>
        </a:prstGeom>
        <a:noFill/>
        <a:ln w="9525" cmpd="sng">
          <a:noFill/>
        </a:ln>
      </xdr:spPr>
    </xdr:pic>
    <xdr:clientData/>
  </xdr:twoCellAnchor>
  <xdr:twoCellAnchor editAs="oneCell">
    <xdr:from>
      <xdr:col>1</xdr:col>
      <xdr:colOff>1209675</xdr:colOff>
      <xdr:row>201</xdr:row>
      <xdr:rowOff>0</xdr:rowOff>
    </xdr:from>
    <xdr:to>
      <xdr:col>1</xdr:col>
      <xdr:colOff>1209675</xdr:colOff>
      <xdr:row>202</xdr:row>
      <xdr:rowOff>171450</xdr:rowOff>
    </xdr:to>
    <xdr:pic>
      <xdr:nvPicPr>
        <xdr:cNvPr id="182" name="Picture 13"/>
        <xdr:cNvPicPr preferRelativeResize="1">
          <a:picLocks noChangeAspect="1"/>
        </xdr:cNvPicPr>
      </xdr:nvPicPr>
      <xdr:blipFill>
        <a:blip r:embed="rId1"/>
        <a:stretch>
          <a:fillRect/>
        </a:stretch>
      </xdr:blipFill>
      <xdr:spPr>
        <a:xfrm>
          <a:off x="2400300" y="100593525"/>
          <a:ext cx="0" cy="676275"/>
        </a:xfrm>
        <a:prstGeom prst="rect">
          <a:avLst/>
        </a:prstGeom>
        <a:noFill/>
        <a:ln w="9525" cmpd="sng">
          <a:noFill/>
        </a:ln>
      </xdr:spPr>
    </xdr:pic>
    <xdr:clientData/>
  </xdr:twoCellAnchor>
  <xdr:twoCellAnchor editAs="oneCell">
    <xdr:from>
      <xdr:col>1</xdr:col>
      <xdr:colOff>1209675</xdr:colOff>
      <xdr:row>201</xdr:row>
      <xdr:rowOff>0</xdr:rowOff>
    </xdr:from>
    <xdr:to>
      <xdr:col>1</xdr:col>
      <xdr:colOff>1209675</xdr:colOff>
      <xdr:row>202</xdr:row>
      <xdr:rowOff>171450</xdr:rowOff>
    </xdr:to>
    <xdr:pic>
      <xdr:nvPicPr>
        <xdr:cNvPr id="183" name="Picture 13"/>
        <xdr:cNvPicPr preferRelativeResize="1">
          <a:picLocks noChangeAspect="1"/>
        </xdr:cNvPicPr>
      </xdr:nvPicPr>
      <xdr:blipFill>
        <a:blip r:embed="rId1"/>
        <a:stretch>
          <a:fillRect/>
        </a:stretch>
      </xdr:blipFill>
      <xdr:spPr>
        <a:xfrm>
          <a:off x="2400300" y="100593525"/>
          <a:ext cx="0" cy="676275"/>
        </a:xfrm>
        <a:prstGeom prst="rect">
          <a:avLst/>
        </a:prstGeom>
        <a:noFill/>
        <a:ln w="9525" cmpd="sng">
          <a:noFill/>
        </a:ln>
      </xdr:spPr>
    </xdr:pic>
    <xdr:clientData/>
  </xdr:twoCellAnchor>
  <xdr:twoCellAnchor editAs="oneCell">
    <xdr:from>
      <xdr:col>1</xdr:col>
      <xdr:colOff>1247775</xdr:colOff>
      <xdr:row>201</xdr:row>
      <xdr:rowOff>0</xdr:rowOff>
    </xdr:from>
    <xdr:to>
      <xdr:col>1</xdr:col>
      <xdr:colOff>1247775</xdr:colOff>
      <xdr:row>202</xdr:row>
      <xdr:rowOff>323850</xdr:rowOff>
    </xdr:to>
    <xdr:pic>
      <xdr:nvPicPr>
        <xdr:cNvPr id="184" name="Picture 13"/>
        <xdr:cNvPicPr preferRelativeResize="1">
          <a:picLocks noChangeAspect="1"/>
        </xdr:cNvPicPr>
      </xdr:nvPicPr>
      <xdr:blipFill>
        <a:blip r:embed="rId1"/>
        <a:stretch>
          <a:fillRect/>
        </a:stretch>
      </xdr:blipFill>
      <xdr:spPr>
        <a:xfrm>
          <a:off x="2438400" y="100593525"/>
          <a:ext cx="0" cy="828675"/>
        </a:xfrm>
        <a:prstGeom prst="rect">
          <a:avLst/>
        </a:prstGeom>
        <a:noFill/>
        <a:ln w="9525" cmpd="sng">
          <a:noFill/>
        </a:ln>
      </xdr:spPr>
    </xdr:pic>
    <xdr:clientData/>
  </xdr:twoCellAnchor>
  <xdr:twoCellAnchor editAs="oneCell">
    <xdr:from>
      <xdr:col>1</xdr:col>
      <xdr:colOff>1209675</xdr:colOff>
      <xdr:row>201</xdr:row>
      <xdr:rowOff>0</xdr:rowOff>
    </xdr:from>
    <xdr:to>
      <xdr:col>1</xdr:col>
      <xdr:colOff>1209675</xdr:colOff>
      <xdr:row>202</xdr:row>
      <xdr:rowOff>171450</xdr:rowOff>
    </xdr:to>
    <xdr:pic>
      <xdr:nvPicPr>
        <xdr:cNvPr id="185" name="Picture 13"/>
        <xdr:cNvPicPr preferRelativeResize="1">
          <a:picLocks noChangeAspect="1"/>
        </xdr:cNvPicPr>
      </xdr:nvPicPr>
      <xdr:blipFill>
        <a:blip r:embed="rId1"/>
        <a:stretch>
          <a:fillRect/>
        </a:stretch>
      </xdr:blipFill>
      <xdr:spPr>
        <a:xfrm>
          <a:off x="2400300" y="100593525"/>
          <a:ext cx="0" cy="676275"/>
        </a:xfrm>
        <a:prstGeom prst="rect">
          <a:avLst/>
        </a:prstGeom>
        <a:noFill/>
        <a:ln w="9525" cmpd="sng">
          <a:noFill/>
        </a:ln>
      </xdr:spPr>
    </xdr:pic>
    <xdr:clientData/>
  </xdr:twoCellAnchor>
  <xdr:twoCellAnchor editAs="oneCell">
    <xdr:from>
      <xdr:col>1</xdr:col>
      <xdr:colOff>1209675</xdr:colOff>
      <xdr:row>201</xdr:row>
      <xdr:rowOff>0</xdr:rowOff>
    </xdr:from>
    <xdr:to>
      <xdr:col>1</xdr:col>
      <xdr:colOff>1209675</xdr:colOff>
      <xdr:row>202</xdr:row>
      <xdr:rowOff>171450</xdr:rowOff>
    </xdr:to>
    <xdr:pic>
      <xdr:nvPicPr>
        <xdr:cNvPr id="186" name="Picture 13"/>
        <xdr:cNvPicPr preferRelativeResize="1">
          <a:picLocks noChangeAspect="1"/>
        </xdr:cNvPicPr>
      </xdr:nvPicPr>
      <xdr:blipFill>
        <a:blip r:embed="rId1"/>
        <a:stretch>
          <a:fillRect/>
        </a:stretch>
      </xdr:blipFill>
      <xdr:spPr>
        <a:xfrm>
          <a:off x="2400300" y="100593525"/>
          <a:ext cx="0" cy="676275"/>
        </a:xfrm>
        <a:prstGeom prst="rect">
          <a:avLst/>
        </a:prstGeom>
        <a:noFill/>
        <a:ln w="9525" cmpd="sng">
          <a:noFill/>
        </a:ln>
      </xdr:spPr>
    </xdr:pic>
    <xdr:clientData/>
  </xdr:twoCellAnchor>
  <xdr:twoCellAnchor editAs="oneCell">
    <xdr:from>
      <xdr:col>1</xdr:col>
      <xdr:colOff>1209675</xdr:colOff>
      <xdr:row>201</xdr:row>
      <xdr:rowOff>0</xdr:rowOff>
    </xdr:from>
    <xdr:to>
      <xdr:col>1</xdr:col>
      <xdr:colOff>1209675</xdr:colOff>
      <xdr:row>202</xdr:row>
      <xdr:rowOff>171450</xdr:rowOff>
    </xdr:to>
    <xdr:pic>
      <xdr:nvPicPr>
        <xdr:cNvPr id="187" name="Picture 13"/>
        <xdr:cNvPicPr preferRelativeResize="1">
          <a:picLocks noChangeAspect="1"/>
        </xdr:cNvPicPr>
      </xdr:nvPicPr>
      <xdr:blipFill>
        <a:blip r:embed="rId1"/>
        <a:stretch>
          <a:fillRect/>
        </a:stretch>
      </xdr:blipFill>
      <xdr:spPr>
        <a:xfrm>
          <a:off x="2400300" y="100593525"/>
          <a:ext cx="0" cy="676275"/>
        </a:xfrm>
        <a:prstGeom prst="rect">
          <a:avLst/>
        </a:prstGeom>
        <a:noFill/>
        <a:ln w="9525" cmpd="sng">
          <a:noFill/>
        </a:ln>
      </xdr:spPr>
    </xdr:pic>
    <xdr:clientData/>
  </xdr:twoCellAnchor>
  <xdr:twoCellAnchor editAs="oneCell">
    <xdr:from>
      <xdr:col>1</xdr:col>
      <xdr:colOff>1209675</xdr:colOff>
      <xdr:row>201</xdr:row>
      <xdr:rowOff>0</xdr:rowOff>
    </xdr:from>
    <xdr:to>
      <xdr:col>1</xdr:col>
      <xdr:colOff>1209675</xdr:colOff>
      <xdr:row>202</xdr:row>
      <xdr:rowOff>171450</xdr:rowOff>
    </xdr:to>
    <xdr:pic>
      <xdr:nvPicPr>
        <xdr:cNvPr id="188" name="Picture 13"/>
        <xdr:cNvPicPr preferRelativeResize="1">
          <a:picLocks noChangeAspect="1"/>
        </xdr:cNvPicPr>
      </xdr:nvPicPr>
      <xdr:blipFill>
        <a:blip r:embed="rId1"/>
        <a:stretch>
          <a:fillRect/>
        </a:stretch>
      </xdr:blipFill>
      <xdr:spPr>
        <a:xfrm>
          <a:off x="2400300" y="100593525"/>
          <a:ext cx="0" cy="676275"/>
        </a:xfrm>
        <a:prstGeom prst="rect">
          <a:avLst/>
        </a:prstGeom>
        <a:noFill/>
        <a:ln w="9525" cmpd="sng">
          <a:noFill/>
        </a:ln>
      </xdr:spPr>
    </xdr:pic>
    <xdr:clientData/>
  </xdr:twoCellAnchor>
  <xdr:twoCellAnchor editAs="oneCell">
    <xdr:from>
      <xdr:col>1</xdr:col>
      <xdr:colOff>1209675</xdr:colOff>
      <xdr:row>201</xdr:row>
      <xdr:rowOff>0</xdr:rowOff>
    </xdr:from>
    <xdr:to>
      <xdr:col>1</xdr:col>
      <xdr:colOff>1209675</xdr:colOff>
      <xdr:row>202</xdr:row>
      <xdr:rowOff>171450</xdr:rowOff>
    </xdr:to>
    <xdr:pic>
      <xdr:nvPicPr>
        <xdr:cNvPr id="189" name="Picture 13"/>
        <xdr:cNvPicPr preferRelativeResize="1">
          <a:picLocks noChangeAspect="1"/>
        </xdr:cNvPicPr>
      </xdr:nvPicPr>
      <xdr:blipFill>
        <a:blip r:embed="rId1"/>
        <a:stretch>
          <a:fillRect/>
        </a:stretch>
      </xdr:blipFill>
      <xdr:spPr>
        <a:xfrm>
          <a:off x="2400300" y="100593525"/>
          <a:ext cx="0" cy="676275"/>
        </a:xfrm>
        <a:prstGeom prst="rect">
          <a:avLst/>
        </a:prstGeom>
        <a:noFill/>
        <a:ln w="9525" cmpd="sng">
          <a:noFill/>
        </a:ln>
      </xdr:spPr>
    </xdr:pic>
    <xdr:clientData/>
  </xdr:twoCellAnchor>
  <xdr:twoCellAnchor editAs="oneCell">
    <xdr:from>
      <xdr:col>1</xdr:col>
      <xdr:colOff>1209675</xdr:colOff>
      <xdr:row>201</xdr:row>
      <xdr:rowOff>0</xdr:rowOff>
    </xdr:from>
    <xdr:to>
      <xdr:col>1</xdr:col>
      <xdr:colOff>1209675</xdr:colOff>
      <xdr:row>202</xdr:row>
      <xdr:rowOff>171450</xdr:rowOff>
    </xdr:to>
    <xdr:pic>
      <xdr:nvPicPr>
        <xdr:cNvPr id="190" name="Picture 13"/>
        <xdr:cNvPicPr preferRelativeResize="1">
          <a:picLocks noChangeAspect="1"/>
        </xdr:cNvPicPr>
      </xdr:nvPicPr>
      <xdr:blipFill>
        <a:blip r:embed="rId1"/>
        <a:stretch>
          <a:fillRect/>
        </a:stretch>
      </xdr:blipFill>
      <xdr:spPr>
        <a:xfrm>
          <a:off x="2400300" y="100593525"/>
          <a:ext cx="0" cy="676275"/>
        </a:xfrm>
        <a:prstGeom prst="rect">
          <a:avLst/>
        </a:prstGeom>
        <a:noFill/>
        <a:ln w="9525" cmpd="sng">
          <a:noFill/>
        </a:ln>
      </xdr:spPr>
    </xdr:pic>
    <xdr:clientData/>
  </xdr:twoCellAnchor>
  <xdr:twoCellAnchor editAs="oneCell">
    <xdr:from>
      <xdr:col>1</xdr:col>
      <xdr:colOff>1209675</xdr:colOff>
      <xdr:row>201</xdr:row>
      <xdr:rowOff>0</xdr:rowOff>
    </xdr:from>
    <xdr:to>
      <xdr:col>1</xdr:col>
      <xdr:colOff>1209675</xdr:colOff>
      <xdr:row>202</xdr:row>
      <xdr:rowOff>171450</xdr:rowOff>
    </xdr:to>
    <xdr:pic>
      <xdr:nvPicPr>
        <xdr:cNvPr id="191" name="Picture 13"/>
        <xdr:cNvPicPr preferRelativeResize="1">
          <a:picLocks noChangeAspect="1"/>
        </xdr:cNvPicPr>
      </xdr:nvPicPr>
      <xdr:blipFill>
        <a:blip r:embed="rId1"/>
        <a:stretch>
          <a:fillRect/>
        </a:stretch>
      </xdr:blipFill>
      <xdr:spPr>
        <a:xfrm>
          <a:off x="2400300" y="100593525"/>
          <a:ext cx="0" cy="676275"/>
        </a:xfrm>
        <a:prstGeom prst="rect">
          <a:avLst/>
        </a:prstGeom>
        <a:noFill/>
        <a:ln w="9525" cmpd="sng">
          <a:noFill/>
        </a:ln>
      </xdr:spPr>
    </xdr:pic>
    <xdr:clientData/>
  </xdr:twoCellAnchor>
  <xdr:twoCellAnchor editAs="oneCell">
    <xdr:from>
      <xdr:col>1</xdr:col>
      <xdr:colOff>1247775</xdr:colOff>
      <xdr:row>201</xdr:row>
      <xdr:rowOff>0</xdr:rowOff>
    </xdr:from>
    <xdr:to>
      <xdr:col>1</xdr:col>
      <xdr:colOff>1247775</xdr:colOff>
      <xdr:row>202</xdr:row>
      <xdr:rowOff>323850</xdr:rowOff>
    </xdr:to>
    <xdr:pic>
      <xdr:nvPicPr>
        <xdr:cNvPr id="192" name="Picture 13"/>
        <xdr:cNvPicPr preferRelativeResize="1">
          <a:picLocks noChangeAspect="1"/>
        </xdr:cNvPicPr>
      </xdr:nvPicPr>
      <xdr:blipFill>
        <a:blip r:embed="rId1"/>
        <a:stretch>
          <a:fillRect/>
        </a:stretch>
      </xdr:blipFill>
      <xdr:spPr>
        <a:xfrm>
          <a:off x="2438400" y="100593525"/>
          <a:ext cx="0" cy="828675"/>
        </a:xfrm>
        <a:prstGeom prst="rect">
          <a:avLst/>
        </a:prstGeom>
        <a:noFill/>
        <a:ln w="9525" cmpd="sng">
          <a:noFill/>
        </a:ln>
      </xdr:spPr>
    </xdr:pic>
    <xdr:clientData/>
  </xdr:twoCellAnchor>
  <xdr:twoCellAnchor editAs="oneCell">
    <xdr:from>
      <xdr:col>1</xdr:col>
      <xdr:colOff>1209675</xdr:colOff>
      <xdr:row>201</xdr:row>
      <xdr:rowOff>0</xdr:rowOff>
    </xdr:from>
    <xdr:to>
      <xdr:col>1</xdr:col>
      <xdr:colOff>1209675</xdr:colOff>
      <xdr:row>202</xdr:row>
      <xdr:rowOff>171450</xdr:rowOff>
    </xdr:to>
    <xdr:pic>
      <xdr:nvPicPr>
        <xdr:cNvPr id="193" name="Picture 13"/>
        <xdr:cNvPicPr preferRelativeResize="1">
          <a:picLocks noChangeAspect="1"/>
        </xdr:cNvPicPr>
      </xdr:nvPicPr>
      <xdr:blipFill>
        <a:blip r:embed="rId1"/>
        <a:stretch>
          <a:fillRect/>
        </a:stretch>
      </xdr:blipFill>
      <xdr:spPr>
        <a:xfrm>
          <a:off x="2400300" y="100593525"/>
          <a:ext cx="0" cy="676275"/>
        </a:xfrm>
        <a:prstGeom prst="rect">
          <a:avLst/>
        </a:prstGeom>
        <a:noFill/>
        <a:ln w="9525" cmpd="sng">
          <a:noFill/>
        </a:ln>
      </xdr:spPr>
    </xdr:pic>
    <xdr:clientData/>
  </xdr:twoCellAnchor>
  <xdr:twoCellAnchor editAs="oneCell">
    <xdr:from>
      <xdr:col>1</xdr:col>
      <xdr:colOff>1209675</xdr:colOff>
      <xdr:row>201</xdr:row>
      <xdr:rowOff>0</xdr:rowOff>
    </xdr:from>
    <xdr:to>
      <xdr:col>1</xdr:col>
      <xdr:colOff>1209675</xdr:colOff>
      <xdr:row>202</xdr:row>
      <xdr:rowOff>171450</xdr:rowOff>
    </xdr:to>
    <xdr:pic>
      <xdr:nvPicPr>
        <xdr:cNvPr id="194" name="Picture 13"/>
        <xdr:cNvPicPr preferRelativeResize="1">
          <a:picLocks noChangeAspect="1"/>
        </xdr:cNvPicPr>
      </xdr:nvPicPr>
      <xdr:blipFill>
        <a:blip r:embed="rId1"/>
        <a:stretch>
          <a:fillRect/>
        </a:stretch>
      </xdr:blipFill>
      <xdr:spPr>
        <a:xfrm>
          <a:off x="2400300" y="100593525"/>
          <a:ext cx="0" cy="676275"/>
        </a:xfrm>
        <a:prstGeom prst="rect">
          <a:avLst/>
        </a:prstGeom>
        <a:noFill/>
        <a:ln w="9525" cmpd="sng">
          <a:noFill/>
        </a:ln>
      </xdr:spPr>
    </xdr:pic>
    <xdr:clientData/>
  </xdr:twoCellAnchor>
  <xdr:twoCellAnchor editAs="oneCell">
    <xdr:from>
      <xdr:col>1</xdr:col>
      <xdr:colOff>1209675</xdr:colOff>
      <xdr:row>201</xdr:row>
      <xdr:rowOff>0</xdr:rowOff>
    </xdr:from>
    <xdr:to>
      <xdr:col>1</xdr:col>
      <xdr:colOff>1209675</xdr:colOff>
      <xdr:row>202</xdr:row>
      <xdr:rowOff>171450</xdr:rowOff>
    </xdr:to>
    <xdr:pic>
      <xdr:nvPicPr>
        <xdr:cNvPr id="195" name="Picture 13"/>
        <xdr:cNvPicPr preferRelativeResize="1">
          <a:picLocks noChangeAspect="1"/>
        </xdr:cNvPicPr>
      </xdr:nvPicPr>
      <xdr:blipFill>
        <a:blip r:embed="rId1"/>
        <a:stretch>
          <a:fillRect/>
        </a:stretch>
      </xdr:blipFill>
      <xdr:spPr>
        <a:xfrm>
          <a:off x="2400300" y="100593525"/>
          <a:ext cx="0" cy="676275"/>
        </a:xfrm>
        <a:prstGeom prst="rect">
          <a:avLst/>
        </a:prstGeom>
        <a:noFill/>
        <a:ln w="9525" cmpd="sng">
          <a:noFill/>
        </a:ln>
      </xdr:spPr>
    </xdr:pic>
    <xdr:clientData/>
  </xdr:twoCellAnchor>
  <xdr:twoCellAnchor editAs="oneCell">
    <xdr:from>
      <xdr:col>1</xdr:col>
      <xdr:colOff>1209675</xdr:colOff>
      <xdr:row>201</xdr:row>
      <xdr:rowOff>0</xdr:rowOff>
    </xdr:from>
    <xdr:to>
      <xdr:col>1</xdr:col>
      <xdr:colOff>1209675</xdr:colOff>
      <xdr:row>202</xdr:row>
      <xdr:rowOff>171450</xdr:rowOff>
    </xdr:to>
    <xdr:pic>
      <xdr:nvPicPr>
        <xdr:cNvPr id="196" name="Picture 13"/>
        <xdr:cNvPicPr preferRelativeResize="1">
          <a:picLocks noChangeAspect="1"/>
        </xdr:cNvPicPr>
      </xdr:nvPicPr>
      <xdr:blipFill>
        <a:blip r:embed="rId1"/>
        <a:stretch>
          <a:fillRect/>
        </a:stretch>
      </xdr:blipFill>
      <xdr:spPr>
        <a:xfrm>
          <a:off x="2400300" y="100593525"/>
          <a:ext cx="0" cy="676275"/>
        </a:xfrm>
        <a:prstGeom prst="rect">
          <a:avLst/>
        </a:prstGeom>
        <a:noFill/>
        <a:ln w="9525" cmpd="sng">
          <a:noFill/>
        </a:ln>
      </xdr:spPr>
    </xdr:pic>
    <xdr:clientData/>
  </xdr:twoCellAnchor>
  <xdr:twoCellAnchor editAs="oneCell">
    <xdr:from>
      <xdr:col>1</xdr:col>
      <xdr:colOff>1209675</xdr:colOff>
      <xdr:row>201</xdr:row>
      <xdr:rowOff>0</xdr:rowOff>
    </xdr:from>
    <xdr:to>
      <xdr:col>1</xdr:col>
      <xdr:colOff>1209675</xdr:colOff>
      <xdr:row>202</xdr:row>
      <xdr:rowOff>171450</xdr:rowOff>
    </xdr:to>
    <xdr:pic>
      <xdr:nvPicPr>
        <xdr:cNvPr id="197" name="Picture 13"/>
        <xdr:cNvPicPr preferRelativeResize="1">
          <a:picLocks noChangeAspect="1"/>
        </xdr:cNvPicPr>
      </xdr:nvPicPr>
      <xdr:blipFill>
        <a:blip r:embed="rId1"/>
        <a:stretch>
          <a:fillRect/>
        </a:stretch>
      </xdr:blipFill>
      <xdr:spPr>
        <a:xfrm>
          <a:off x="2400300" y="100593525"/>
          <a:ext cx="0" cy="676275"/>
        </a:xfrm>
        <a:prstGeom prst="rect">
          <a:avLst/>
        </a:prstGeom>
        <a:noFill/>
        <a:ln w="9525" cmpd="sng">
          <a:noFill/>
        </a:ln>
      </xdr:spPr>
    </xdr:pic>
    <xdr:clientData/>
  </xdr:twoCellAnchor>
  <xdr:twoCellAnchor editAs="oneCell">
    <xdr:from>
      <xdr:col>1</xdr:col>
      <xdr:colOff>1209675</xdr:colOff>
      <xdr:row>201</xdr:row>
      <xdr:rowOff>0</xdr:rowOff>
    </xdr:from>
    <xdr:to>
      <xdr:col>1</xdr:col>
      <xdr:colOff>1209675</xdr:colOff>
      <xdr:row>202</xdr:row>
      <xdr:rowOff>171450</xdr:rowOff>
    </xdr:to>
    <xdr:pic>
      <xdr:nvPicPr>
        <xdr:cNvPr id="198" name="Picture 13"/>
        <xdr:cNvPicPr preferRelativeResize="1">
          <a:picLocks noChangeAspect="1"/>
        </xdr:cNvPicPr>
      </xdr:nvPicPr>
      <xdr:blipFill>
        <a:blip r:embed="rId1"/>
        <a:stretch>
          <a:fillRect/>
        </a:stretch>
      </xdr:blipFill>
      <xdr:spPr>
        <a:xfrm>
          <a:off x="2400300" y="100593525"/>
          <a:ext cx="0" cy="676275"/>
        </a:xfrm>
        <a:prstGeom prst="rect">
          <a:avLst/>
        </a:prstGeom>
        <a:noFill/>
        <a:ln w="9525" cmpd="sng">
          <a:noFill/>
        </a:ln>
      </xdr:spPr>
    </xdr:pic>
    <xdr:clientData/>
  </xdr:twoCellAnchor>
  <xdr:twoCellAnchor editAs="oneCell">
    <xdr:from>
      <xdr:col>1</xdr:col>
      <xdr:colOff>1209675</xdr:colOff>
      <xdr:row>201</xdr:row>
      <xdr:rowOff>0</xdr:rowOff>
    </xdr:from>
    <xdr:to>
      <xdr:col>1</xdr:col>
      <xdr:colOff>1209675</xdr:colOff>
      <xdr:row>202</xdr:row>
      <xdr:rowOff>171450</xdr:rowOff>
    </xdr:to>
    <xdr:pic>
      <xdr:nvPicPr>
        <xdr:cNvPr id="199" name="Picture 13"/>
        <xdr:cNvPicPr preferRelativeResize="1">
          <a:picLocks noChangeAspect="1"/>
        </xdr:cNvPicPr>
      </xdr:nvPicPr>
      <xdr:blipFill>
        <a:blip r:embed="rId1"/>
        <a:stretch>
          <a:fillRect/>
        </a:stretch>
      </xdr:blipFill>
      <xdr:spPr>
        <a:xfrm>
          <a:off x="2400300" y="100593525"/>
          <a:ext cx="0" cy="676275"/>
        </a:xfrm>
        <a:prstGeom prst="rect">
          <a:avLst/>
        </a:prstGeom>
        <a:noFill/>
        <a:ln w="9525" cmpd="sng">
          <a:noFill/>
        </a:ln>
      </xdr:spPr>
    </xdr:pic>
    <xdr:clientData/>
  </xdr:twoCellAnchor>
  <xdr:twoCellAnchor editAs="oneCell">
    <xdr:from>
      <xdr:col>1</xdr:col>
      <xdr:colOff>1285875</xdr:colOff>
      <xdr:row>201</xdr:row>
      <xdr:rowOff>0</xdr:rowOff>
    </xdr:from>
    <xdr:to>
      <xdr:col>1</xdr:col>
      <xdr:colOff>1285875</xdr:colOff>
      <xdr:row>202</xdr:row>
      <xdr:rowOff>323850</xdr:rowOff>
    </xdr:to>
    <xdr:pic>
      <xdr:nvPicPr>
        <xdr:cNvPr id="200" name="Picture 13"/>
        <xdr:cNvPicPr preferRelativeResize="1">
          <a:picLocks noChangeAspect="1"/>
        </xdr:cNvPicPr>
      </xdr:nvPicPr>
      <xdr:blipFill>
        <a:blip r:embed="rId1"/>
        <a:stretch>
          <a:fillRect/>
        </a:stretch>
      </xdr:blipFill>
      <xdr:spPr>
        <a:xfrm>
          <a:off x="2476500" y="100593525"/>
          <a:ext cx="0" cy="828675"/>
        </a:xfrm>
        <a:prstGeom prst="rect">
          <a:avLst/>
        </a:prstGeom>
        <a:noFill/>
        <a:ln w="9525" cmpd="sng">
          <a:noFill/>
        </a:ln>
      </xdr:spPr>
    </xdr:pic>
    <xdr:clientData/>
  </xdr:twoCellAnchor>
  <xdr:twoCellAnchor editAs="oneCell">
    <xdr:from>
      <xdr:col>1</xdr:col>
      <xdr:colOff>1209675</xdr:colOff>
      <xdr:row>201</xdr:row>
      <xdr:rowOff>0</xdr:rowOff>
    </xdr:from>
    <xdr:to>
      <xdr:col>1</xdr:col>
      <xdr:colOff>1209675</xdr:colOff>
      <xdr:row>202</xdr:row>
      <xdr:rowOff>171450</xdr:rowOff>
    </xdr:to>
    <xdr:pic>
      <xdr:nvPicPr>
        <xdr:cNvPr id="201" name="Picture 13"/>
        <xdr:cNvPicPr preferRelativeResize="1">
          <a:picLocks noChangeAspect="1"/>
        </xdr:cNvPicPr>
      </xdr:nvPicPr>
      <xdr:blipFill>
        <a:blip r:embed="rId1"/>
        <a:stretch>
          <a:fillRect/>
        </a:stretch>
      </xdr:blipFill>
      <xdr:spPr>
        <a:xfrm>
          <a:off x="2400300" y="100593525"/>
          <a:ext cx="0" cy="676275"/>
        </a:xfrm>
        <a:prstGeom prst="rect">
          <a:avLst/>
        </a:prstGeom>
        <a:noFill/>
        <a:ln w="9525" cmpd="sng">
          <a:noFill/>
        </a:ln>
      </xdr:spPr>
    </xdr:pic>
    <xdr:clientData/>
  </xdr:twoCellAnchor>
  <xdr:twoCellAnchor editAs="oneCell">
    <xdr:from>
      <xdr:col>1</xdr:col>
      <xdr:colOff>1209675</xdr:colOff>
      <xdr:row>201</xdr:row>
      <xdr:rowOff>0</xdr:rowOff>
    </xdr:from>
    <xdr:to>
      <xdr:col>1</xdr:col>
      <xdr:colOff>1209675</xdr:colOff>
      <xdr:row>202</xdr:row>
      <xdr:rowOff>171450</xdr:rowOff>
    </xdr:to>
    <xdr:pic>
      <xdr:nvPicPr>
        <xdr:cNvPr id="202" name="Picture 13"/>
        <xdr:cNvPicPr preferRelativeResize="1">
          <a:picLocks noChangeAspect="1"/>
        </xdr:cNvPicPr>
      </xdr:nvPicPr>
      <xdr:blipFill>
        <a:blip r:embed="rId1"/>
        <a:stretch>
          <a:fillRect/>
        </a:stretch>
      </xdr:blipFill>
      <xdr:spPr>
        <a:xfrm>
          <a:off x="2400300" y="100593525"/>
          <a:ext cx="0" cy="676275"/>
        </a:xfrm>
        <a:prstGeom prst="rect">
          <a:avLst/>
        </a:prstGeom>
        <a:noFill/>
        <a:ln w="9525" cmpd="sng">
          <a:noFill/>
        </a:ln>
      </xdr:spPr>
    </xdr:pic>
    <xdr:clientData/>
  </xdr:twoCellAnchor>
  <xdr:twoCellAnchor editAs="oneCell">
    <xdr:from>
      <xdr:col>1</xdr:col>
      <xdr:colOff>1209675</xdr:colOff>
      <xdr:row>201</xdr:row>
      <xdr:rowOff>0</xdr:rowOff>
    </xdr:from>
    <xdr:to>
      <xdr:col>1</xdr:col>
      <xdr:colOff>1209675</xdr:colOff>
      <xdr:row>202</xdr:row>
      <xdr:rowOff>171450</xdr:rowOff>
    </xdr:to>
    <xdr:pic>
      <xdr:nvPicPr>
        <xdr:cNvPr id="203" name="Picture 13"/>
        <xdr:cNvPicPr preferRelativeResize="1">
          <a:picLocks noChangeAspect="1"/>
        </xdr:cNvPicPr>
      </xdr:nvPicPr>
      <xdr:blipFill>
        <a:blip r:embed="rId1"/>
        <a:stretch>
          <a:fillRect/>
        </a:stretch>
      </xdr:blipFill>
      <xdr:spPr>
        <a:xfrm>
          <a:off x="2400300" y="100593525"/>
          <a:ext cx="0" cy="676275"/>
        </a:xfrm>
        <a:prstGeom prst="rect">
          <a:avLst/>
        </a:prstGeom>
        <a:noFill/>
        <a:ln w="9525" cmpd="sng">
          <a:noFill/>
        </a:ln>
      </xdr:spPr>
    </xdr:pic>
    <xdr:clientData/>
  </xdr:twoCellAnchor>
  <xdr:twoCellAnchor editAs="oneCell">
    <xdr:from>
      <xdr:col>1</xdr:col>
      <xdr:colOff>1209675</xdr:colOff>
      <xdr:row>201</xdr:row>
      <xdr:rowOff>0</xdr:rowOff>
    </xdr:from>
    <xdr:to>
      <xdr:col>1</xdr:col>
      <xdr:colOff>1209675</xdr:colOff>
      <xdr:row>202</xdr:row>
      <xdr:rowOff>171450</xdr:rowOff>
    </xdr:to>
    <xdr:pic>
      <xdr:nvPicPr>
        <xdr:cNvPr id="204" name="Picture 13"/>
        <xdr:cNvPicPr preferRelativeResize="1">
          <a:picLocks noChangeAspect="1"/>
        </xdr:cNvPicPr>
      </xdr:nvPicPr>
      <xdr:blipFill>
        <a:blip r:embed="rId1"/>
        <a:stretch>
          <a:fillRect/>
        </a:stretch>
      </xdr:blipFill>
      <xdr:spPr>
        <a:xfrm>
          <a:off x="2400300" y="100593525"/>
          <a:ext cx="0" cy="676275"/>
        </a:xfrm>
        <a:prstGeom prst="rect">
          <a:avLst/>
        </a:prstGeom>
        <a:noFill/>
        <a:ln w="9525" cmpd="sng">
          <a:noFill/>
        </a:ln>
      </xdr:spPr>
    </xdr:pic>
    <xdr:clientData/>
  </xdr:twoCellAnchor>
  <xdr:twoCellAnchor editAs="oneCell">
    <xdr:from>
      <xdr:col>2</xdr:col>
      <xdr:colOff>609600</xdr:colOff>
      <xdr:row>201</xdr:row>
      <xdr:rowOff>0</xdr:rowOff>
    </xdr:from>
    <xdr:to>
      <xdr:col>2</xdr:col>
      <xdr:colOff>609600</xdr:colOff>
      <xdr:row>202</xdr:row>
      <xdr:rowOff>171450</xdr:rowOff>
    </xdr:to>
    <xdr:pic>
      <xdr:nvPicPr>
        <xdr:cNvPr id="205" name="Picture 13"/>
        <xdr:cNvPicPr preferRelativeResize="1">
          <a:picLocks noChangeAspect="1"/>
        </xdr:cNvPicPr>
      </xdr:nvPicPr>
      <xdr:blipFill>
        <a:blip r:embed="rId1"/>
        <a:stretch>
          <a:fillRect/>
        </a:stretch>
      </xdr:blipFill>
      <xdr:spPr>
        <a:xfrm>
          <a:off x="4419600" y="100593525"/>
          <a:ext cx="0" cy="676275"/>
        </a:xfrm>
        <a:prstGeom prst="rect">
          <a:avLst/>
        </a:prstGeom>
        <a:noFill/>
        <a:ln w="9525" cmpd="sng">
          <a:noFill/>
        </a:ln>
      </xdr:spPr>
    </xdr:pic>
    <xdr:clientData/>
  </xdr:twoCellAnchor>
  <xdr:twoCellAnchor editAs="oneCell">
    <xdr:from>
      <xdr:col>2</xdr:col>
      <xdr:colOff>609600</xdr:colOff>
      <xdr:row>201</xdr:row>
      <xdr:rowOff>0</xdr:rowOff>
    </xdr:from>
    <xdr:to>
      <xdr:col>2</xdr:col>
      <xdr:colOff>609600</xdr:colOff>
      <xdr:row>202</xdr:row>
      <xdr:rowOff>171450</xdr:rowOff>
    </xdr:to>
    <xdr:pic>
      <xdr:nvPicPr>
        <xdr:cNvPr id="206" name="Picture 13"/>
        <xdr:cNvPicPr preferRelativeResize="1">
          <a:picLocks noChangeAspect="1"/>
        </xdr:cNvPicPr>
      </xdr:nvPicPr>
      <xdr:blipFill>
        <a:blip r:embed="rId1"/>
        <a:stretch>
          <a:fillRect/>
        </a:stretch>
      </xdr:blipFill>
      <xdr:spPr>
        <a:xfrm>
          <a:off x="4419600" y="100593525"/>
          <a:ext cx="0" cy="676275"/>
        </a:xfrm>
        <a:prstGeom prst="rect">
          <a:avLst/>
        </a:prstGeom>
        <a:noFill/>
        <a:ln w="9525" cmpd="sng">
          <a:noFill/>
        </a:ln>
      </xdr:spPr>
    </xdr:pic>
    <xdr:clientData/>
  </xdr:twoCellAnchor>
  <xdr:twoCellAnchor editAs="oneCell">
    <xdr:from>
      <xdr:col>2</xdr:col>
      <xdr:colOff>609600</xdr:colOff>
      <xdr:row>201</xdr:row>
      <xdr:rowOff>0</xdr:rowOff>
    </xdr:from>
    <xdr:to>
      <xdr:col>2</xdr:col>
      <xdr:colOff>609600</xdr:colOff>
      <xdr:row>202</xdr:row>
      <xdr:rowOff>171450</xdr:rowOff>
    </xdr:to>
    <xdr:pic>
      <xdr:nvPicPr>
        <xdr:cNvPr id="207" name="Picture 13"/>
        <xdr:cNvPicPr preferRelativeResize="1">
          <a:picLocks noChangeAspect="1"/>
        </xdr:cNvPicPr>
      </xdr:nvPicPr>
      <xdr:blipFill>
        <a:blip r:embed="rId1"/>
        <a:stretch>
          <a:fillRect/>
        </a:stretch>
      </xdr:blipFill>
      <xdr:spPr>
        <a:xfrm>
          <a:off x="4419600" y="100593525"/>
          <a:ext cx="0" cy="676275"/>
        </a:xfrm>
        <a:prstGeom prst="rect">
          <a:avLst/>
        </a:prstGeom>
        <a:noFill/>
        <a:ln w="9525" cmpd="sng">
          <a:noFill/>
        </a:ln>
      </xdr:spPr>
    </xdr:pic>
    <xdr:clientData/>
  </xdr:twoCellAnchor>
  <xdr:twoCellAnchor editAs="oneCell">
    <xdr:from>
      <xdr:col>3</xdr:col>
      <xdr:colOff>0</xdr:colOff>
      <xdr:row>201</xdr:row>
      <xdr:rowOff>0</xdr:rowOff>
    </xdr:from>
    <xdr:to>
      <xdr:col>3</xdr:col>
      <xdr:colOff>0</xdr:colOff>
      <xdr:row>202</xdr:row>
      <xdr:rowOff>314325</xdr:rowOff>
    </xdr:to>
    <xdr:pic>
      <xdr:nvPicPr>
        <xdr:cNvPr id="208" name="Picture 13"/>
        <xdr:cNvPicPr preferRelativeResize="1">
          <a:picLocks noChangeAspect="1"/>
        </xdr:cNvPicPr>
      </xdr:nvPicPr>
      <xdr:blipFill>
        <a:blip r:embed="rId1"/>
        <a:stretch>
          <a:fillRect/>
        </a:stretch>
      </xdr:blipFill>
      <xdr:spPr>
        <a:xfrm>
          <a:off x="4419600" y="100593525"/>
          <a:ext cx="0" cy="819150"/>
        </a:xfrm>
        <a:prstGeom prst="rect">
          <a:avLst/>
        </a:prstGeom>
        <a:noFill/>
        <a:ln w="9525" cmpd="sng">
          <a:noFill/>
        </a:ln>
      </xdr:spPr>
    </xdr:pic>
    <xdr:clientData/>
  </xdr:twoCellAnchor>
  <xdr:twoCellAnchor editAs="oneCell">
    <xdr:from>
      <xdr:col>2</xdr:col>
      <xdr:colOff>609600</xdr:colOff>
      <xdr:row>201</xdr:row>
      <xdr:rowOff>0</xdr:rowOff>
    </xdr:from>
    <xdr:to>
      <xdr:col>2</xdr:col>
      <xdr:colOff>609600</xdr:colOff>
      <xdr:row>202</xdr:row>
      <xdr:rowOff>171450</xdr:rowOff>
    </xdr:to>
    <xdr:pic>
      <xdr:nvPicPr>
        <xdr:cNvPr id="209" name="Picture 13"/>
        <xdr:cNvPicPr preferRelativeResize="1">
          <a:picLocks noChangeAspect="1"/>
        </xdr:cNvPicPr>
      </xdr:nvPicPr>
      <xdr:blipFill>
        <a:blip r:embed="rId1"/>
        <a:stretch>
          <a:fillRect/>
        </a:stretch>
      </xdr:blipFill>
      <xdr:spPr>
        <a:xfrm>
          <a:off x="4419600" y="100593525"/>
          <a:ext cx="0" cy="676275"/>
        </a:xfrm>
        <a:prstGeom prst="rect">
          <a:avLst/>
        </a:prstGeom>
        <a:noFill/>
        <a:ln w="9525" cmpd="sng">
          <a:noFill/>
        </a:ln>
      </xdr:spPr>
    </xdr:pic>
    <xdr:clientData/>
  </xdr:twoCellAnchor>
  <xdr:twoCellAnchor editAs="oneCell">
    <xdr:from>
      <xdr:col>2</xdr:col>
      <xdr:colOff>609600</xdr:colOff>
      <xdr:row>201</xdr:row>
      <xdr:rowOff>0</xdr:rowOff>
    </xdr:from>
    <xdr:to>
      <xdr:col>2</xdr:col>
      <xdr:colOff>609600</xdr:colOff>
      <xdr:row>202</xdr:row>
      <xdr:rowOff>171450</xdr:rowOff>
    </xdr:to>
    <xdr:pic>
      <xdr:nvPicPr>
        <xdr:cNvPr id="210" name="Picture 13"/>
        <xdr:cNvPicPr preferRelativeResize="1">
          <a:picLocks noChangeAspect="1"/>
        </xdr:cNvPicPr>
      </xdr:nvPicPr>
      <xdr:blipFill>
        <a:blip r:embed="rId1"/>
        <a:stretch>
          <a:fillRect/>
        </a:stretch>
      </xdr:blipFill>
      <xdr:spPr>
        <a:xfrm>
          <a:off x="4419600" y="100593525"/>
          <a:ext cx="0" cy="676275"/>
        </a:xfrm>
        <a:prstGeom prst="rect">
          <a:avLst/>
        </a:prstGeom>
        <a:noFill/>
        <a:ln w="9525" cmpd="sng">
          <a:noFill/>
        </a:ln>
      </xdr:spPr>
    </xdr:pic>
    <xdr:clientData/>
  </xdr:twoCellAnchor>
  <xdr:twoCellAnchor editAs="oneCell">
    <xdr:from>
      <xdr:col>2</xdr:col>
      <xdr:colOff>609600</xdr:colOff>
      <xdr:row>201</xdr:row>
      <xdr:rowOff>0</xdr:rowOff>
    </xdr:from>
    <xdr:to>
      <xdr:col>2</xdr:col>
      <xdr:colOff>609600</xdr:colOff>
      <xdr:row>202</xdr:row>
      <xdr:rowOff>171450</xdr:rowOff>
    </xdr:to>
    <xdr:pic>
      <xdr:nvPicPr>
        <xdr:cNvPr id="211" name="Picture 13"/>
        <xdr:cNvPicPr preferRelativeResize="1">
          <a:picLocks noChangeAspect="1"/>
        </xdr:cNvPicPr>
      </xdr:nvPicPr>
      <xdr:blipFill>
        <a:blip r:embed="rId1"/>
        <a:stretch>
          <a:fillRect/>
        </a:stretch>
      </xdr:blipFill>
      <xdr:spPr>
        <a:xfrm>
          <a:off x="4419600" y="100593525"/>
          <a:ext cx="0" cy="676275"/>
        </a:xfrm>
        <a:prstGeom prst="rect">
          <a:avLst/>
        </a:prstGeom>
        <a:noFill/>
        <a:ln w="9525" cmpd="sng">
          <a:noFill/>
        </a:ln>
      </xdr:spPr>
    </xdr:pic>
    <xdr:clientData/>
  </xdr:twoCellAnchor>
  <xdr:twoCellAnchor editAs="oneCell">
    <xdr:from>
      <xdr:col>2</xdr:col>
      <xdr:colOff>609600</xdr:colOff>
      <xdr:row>201</xdr:row>
      <xdr:rowOff>0</xdr:rowOff>
    </xdr:from>
    <xdr:to>
      <xdr:col>2</xdr:col>
      <xdr:colOff>609600</xdr:colOff>
      <xdr:row>202</xdr:row>
      <xdr:rowOff>171450</xdr:rowOff>
    </xdr:to>
    <xdr:pic>
      <xdr:nvPicPr>
        <xdr:cNvPr id="212" name="Picture 13"/>
        <xdr:cNvPicPr preferRelativeResize="1">
          <a:picLocks noChangeAspect="1"/>
        </xdr:cNvPicPr>
      </xdr:nvPicPr>
      <xdr:blipFill>
        <a:blip r:embed="rId1"/>
        <a:stretch>
          <a:fillRect/>
        </a:stretch>
      </xdr:blipFill>
      <xdr:spPr>
        <a:xfrm>
          <a:off x="4419600" y="100593525"/>
          <a:ext cx="0" cy="676275"/>
        </a:xfrm>
        <a:prstGeom prst="rect">
          <a:avLst/>
        </a:prstGeom>
        <a:noFill/>
        <a:ln w="9525" cmpd="sng">
          <a:noFill/>
        </a:ln>
      </xdr:spPr>
    </xdr:pic>
    <xdr:clientData/>
  </xdr:twoCellAnchor>
  <xdr:twoCellAnchor editAs="oneCell">
    <xdr:from>
      <xdr:col>2</xdr:col>
      <xdr:colOff>609600</xdr:colOff>
      <xdr:row>201</xdr:row>
      <xdr:rowOff>0</xdr:rowOff>
    </xdr:from>
    <xdr:to>
      <xdr:col>2</xdr:col>
      <xdr:colOff>609600</xdr:colOff>
      <xdr:row>202</xdr:row>
      <xdr:rowOff>171450</xdr:rowOff>
    </xdr:to>
    <xdr:pic>
      <xdr:nvPicPr>
        <xdr:cNvPr id="213" name="Picture 13"/>
        <xdr:cNvPicPr preferRelativeResize="1">
          <a:picLocks noChangeAspect="1"/>
        </xdr:cNvPicPr>
      </xdr:nvPicPr>
      <xdr:blipFill>
        <a:blip r:embed="rId1"/>
        <a:stretch>
          <a:fillRect/>
        </a:stretch>
      </xdr:blipFill>
      <xdr:spPr>
        <a:xfrm>
          <a:off x="4419600" y="100593525"/>
          <a:ext cx="0" cy="676275"/>
        </a:xfrm>
        <a:prstGeom prst="rect">
          <a:avLst/>
        </a:prstGeom>
        <a:noFill/>
        <a:ln w="9525" cmpd="sng">
          <a:noFill/>
        </a:ln>
      </xdr:spPr>
    </xdr:pic>
    <xdr:clientData/>
  </xdr:twoCellAnchor>
  <xdr:twoCellAnchor editAs="oneCell">
    <xdr:from>
      <xdr:col>2</xdr:col>
      <xdr:colOff>609600</xdr:colOff>
      <xdr:row>201</xdr:row>
      <xdr:rowOff>0</xdr:rowOff>
    </xdr:from>
    <xdr:to>
      <xdr:col>2</xdr:col>
      <xdr:colOff>609600</xdr:colOff>
      <xdr:row>202</xdr:row>
      <xdr:rowOff>171450</xdr:rowOff>
    </xdr:to>
    <xdr:pic>
      <xdr:nvPicPr>
        <xdr:cNvPr id="214" name="Picture 13"/>
        <xdr:cNvPicPr preferRelativeResize="1">
          <a:picLocks noChangeAspect="1"/>
        </xdr:cNvPicPr>
      </xdr:nvPicPr>
      <xdr:blipFill>
        <a:blip r:embed="rId1"/>
        <a:stretch>
          <a:fillRect/>
        </a:stretch>
      </xdr:blipFill>
      <xdr:spPr>
        <a:xfrm>
          <a:off x="4419600" y="100593525"/>
          <a:ext cx="0" cy="676275"/>
        </a:xfrm>
        <a:prstGeom prst="rect">
          <a:avLst/>
        </a:prstGeom>
        <a:noFill/>
        <a:ln w="9525" cmpd="sng">
          <a:noFill/>
        </a:ln>
      </xdr:spPr>
    </xdr:pic>
    <xdr:clientData/>
  </xdr:twoCellAnchor>
  <xdr:twoCellAnchor editAs="oneCell">
    <xdr:from>
      <xdr:col>2</xdr:col>
      <xdr:colOff>609600</xdr:colOff>
      <xdr:row>201</xdr:row>
      <xdr:rowOff>0</xdr:rowOff>
    </xdr:from>
    <xdr:to>
      <xdr:col>2</xdr:col>
      <xdr:colOff>609600</xdr:colOff>
      <xdr:row>202</xdr:row>
      <xdr:rowOff>171450</xdr:rowOff>
    </xdr:to>
    <xdr:pic>
      <xdr:nvPicPr>
        <xdr:cNvPr id="215" name="Picture 13"/>
        <xdr:cNvPicPr preferRelativeResize="1">
          <a:picLocks noChangeAspect="1"/>
        </xdr:cNvPicPr>
      </xdr:nvPicPr>
      <xdr:blipFill>
        <a:blip r:embed="rId1"/>
        <a:stretch>
          <a:fillRect/>
        </a:stretch>
      </xdr:blipFill>
      <xdr:spPr>
        <a:xfrm>
          <a:off x="4419600" y="100593525"/>
          <a:ext cx="0" cy="676275"/>
        </a:xfrm>
        <a:prstGeom prst="rect">
          <a:avLst/>
        </a:prstGeom>
        <a:noFill/>
        <a:ln w="9525" cmpd="sng">
          <a:noFill/>
        </a:ln>
      </xdr:spPr>
    </xdr:pic>
    <xdr:clientData/>
  </xdr:twoCellAnchor>
  <xdr:twoCellAnchor editAs="oneCell">
    <xdr:from>
      <xdr:col>3</xdr:col>
      <xdr:colOff>0</xdr:colOff>
      <xdr:row>201</xdr:row>
      <xdr:rowOff>0</xdr:rowOff>
    </xdr:from>
    <xdr:to>
      <xdr:col>3</xdr:col>
      <xdr:colOff>0</xdr:colOff>
      <xdr:row>202</xdr:row>
      <xdr:rowOff>314325</xdr:rowOff>
    </xdr:to>
    <xdr:pic>
      <xdr:nvPicPr>
        <xdr:cNvPr id="216" name="Picture 13"/>
        <xdr:cNvPicPr preferRelativeResize="1">
          <a:picLocks noChangeAspect="1"/>
        </xdr:cNvPicPr>
      </xdr:nvPicPr>
      <xdr:blipFill>
        <a:blip r:embed="rId1"/>
        <a:stretch>
          <a:fillRect/>
        </a:stretch>
      </xdr:blipFill>
      <xdr:spPr>
        <a:xfrm>
          <a:off x="4419600" y="100593525"/>
          <a:ext cx="0" cy="819150"/>
        </a:xfrm>
        <a:prstGeom prst="rect">
          <a:avLst/>
        </a:prstGeom>
        <a:noFill/>
        <a:ln w="9525" cmpd="sng">
          <a:noFill/>
        </a:ln>
      </xdr:spPr>
    </xdr:pic>
    <xdr:clientData/>
  </xdr:twoCellAnchor>
  <xdr:twoCellAnchor editAs="oneCell">
    <xdr:from>
      <xdr:col>2</xdr:col>
      <xdr:colOff>609600</xdr:colOff>
      <xdr:row>201</xdr:row>
      <xdr:rowOff>0</xdr:rowOff>
    </xdr:from>
    <xdr:to>
      <xdr:col>2</xdr:col>
      <xdr:colOff>609600</xdr:colOff>
      <xdr:row>202</xdr:row>
      <xdr:rowOff>171450</xdr:rowOff>
    </xdr:to>
    <xdr:pic>
      <xdr:nvPicPr>
        <xdr:cNvPr id="217" name="Picture 13"/>
        <xdr:cNvPicPr preferRelativeResize="1">
          <a:picLocks noChangeAspect="1"/>
        </xdr:cNvPicPr>
      </xdr:nvPicPr>
      <xdr:blipFill>
        <a:blip r:embed="rId1"/>
        <a:stretch>
          <a:fillRect/>
        </a:stretch>
      </xdr:blipFill>
      <xdr:spPr>
        <a:xfrm>
          <a:off x="4419600" y="100593525"/>
          <a:ext cx="0" cy="676275"/>
        </a:xfrm>
        <a:prstGeom prst="rect">
          <a:avLst/>
        </a:prstGeom>
        <a:noFill/>
        <a:ln w="9525" cmpd="sng">
          <a:noFill/>
        </a:ln>
      </xdr:spPr>
    </xdr:pic>
    <xdr:clientData/>
  </xdr:twoCellAnchor>
  <xdr:twoCellAnchor editAs="oneCell">
    <xdr:from>
      <xdr:col>1</xdr:col>
      <xdr:colOff>1152525</xdr:colOff>
      <xdr:row>209</xdr:row>
      <xdr:rowOff>38100</xdr:rowOff>
    </xdr:from>
    <xdr:to>
      <xdr:col>1</xdr:col>
      <xdr:colOff>1152525</xdr:colOff>
      <xdr:row>209</xdr:row>
      <xdr:rowOff>38100</xdr:rowOff>
    </xdr:to>
    <xdr:pic>
      <xdr:nvPicPr>
        <xdr:cNvPr id="218" name="Picture 13"/>
        <xdr:cNvPicPr preferRelativeResize="1">
          <a:picLocks noChangeAspect="1"/>
        </xdr:cNvPicPr>
      </xdr:nvPicPr>
      <xdr:blipFill>
        <a:blip r:embed="rId1"/>
        <a:stretch>
          <a:fillRect/>
        </a:stretch>
      </xdr:blipFill>
      <xdr:spPr>
        <a:xfrm>
          <a:off x="2343150" y="104670225"/>
          <a:ext cx="0" cy="0"/>
        </a:xfrm>
        <a:prstGeom prst="rect">
          <a:avLst/>
        </a:prstGeom>
        <a:noFill/>
        <a:ln w="9525" cmpd="sng">
          <a:noFill/>
        </a:ln>
      </xdr:spPr>
    </xdr:pic>
    <xdr:clientData/>
  </xdr:twoCellAnchor>
  <xdr:twoCellAnchor editAs="oneCell">
    <xdr:from>
      <xdr:col>1</xdr:col>
      <xdr:colOff>1152525</xdr:colOff>
      <xdr:row>209</xdr:row>
      <xdr:rowOff>38100</xdr:rowOff>
    </xdr:from>
    <xdr:to>
      <xdr:col>1</xdr:col>
      <xdr:colOff>1152525</xdr:colOff>
      <xdr:row>209</xdr:row>
      <xdr:rowOff>38100</xdr:rowOff>
    </xdr:to>
    <xdr:pic>
      <xdr:nvPicPr>
        <xdr:cNvPr id="219" name="Picture 13"/>
        <xdr:cNvPicPr preferRelativeResize="1">
          <a:picLocks noChangeAspect="1"/>
        </xdr:cNvPicPr>
      </xdr:nvPicPr>
      <xdr:blipFill>
        <a:blip r:embed="rId1"/>
        <a:stretch>
          <a:fillRect/>
        </a:stretch>
      </xdr:blipFill>
      <xdr:spPr>
        <a:xfrm>
          <a:off x="2343150" y="104670225"/>
          <a:ext cx="0" cy="0"/>
        </a:xfrm>
        <a:prstGeom prst="rect">
          <a:avLst/>
        </a:prstGeom>
        <a:noFill/>
        <a:ln w="9525" cmpd="sng">
          <a:noFill/>
        </a:ln>
      </xdr:spPr>
    </xdr:pic>
    <xdr:clientData/>
  </xdr:twoCellAnchor>
  <xdr:twoCellAnchor editAs="oneCell">
    <xdr:from>
      <xdr:col>1</xdr:col>
      <xdr:colOff>1152525</xdr:colOff>
      <xdr:row>209</xdr:row>
      <xdr:rowOff>38100</xdr:rowOff>
    </xdr:from>
    <xdr:to>
      <xdr:col>1</xdr:col>
      <xdr:colOff>1152525</xdr:colOff>
      <xdr:row>209</xdr:row>
      <xdr:rowOff>38100</xdr:rowOff>
    </xdr:to>
    <xdr:pic>
      <xdr:nvPicPr>
        <xdr:cNvPr id="220" name="Picture 13"/>
        <xdr:cNvPicPr preferRelativeResize="1">
          <a:picLocks noChangeAspect="1"/>
        </xdr:cNvPicPr>
      </xdr:nvPicPr>
      <xdr:blipFill>
        <a:blip r:embed="rId1"/>
        <a:stretch>
          <a:fillRect/>
        </a:stretch>
      </xdr:blipFill>
      <xdr:spPr>
        <a:xfrm>
          <a:off x="2343150" y="104670225"/>
          <a:ext cx="0" cy="0"/>
        </a:xfrm>
        <a:prstGeom prst="rect">
          <a:avLst/>
        </a:prstGeom>
        <a:noFill/>
        <a:ln w="9525" cmpd="sng">
          <a:noFill/>
        </a:ln>
      </xdr:spPr>
    </xdr:pic>
    <xdr:clientData/>
  </xdr:twoCellAnchor>
  <xdr:twoCellAnchor editAs="oneCell">
    <xdr:from>
      <xdr:col>1</xdr:col>
      <xdr:colOff>1152525</xdr:colOff>
      <xdr:row>209</xdr:row>
      <xdr:rowOff>38100</xdr:rowOff>
    </xdr:from>
    <xdr:to>
      <xdr:col>1</xdr:col>
      <xdr:colOff>1152525</xdr:colOff>
      <xdr:row>209</xdr:row>
      <xdr:rowOff>38100</xdr:rowOff>
    </xdr:to>
    <xdr:pic>
      <xdr:nvPicPr>
        <xdr:cNvPr id="221" name="Picture 13"/>
        <xdr:cNvPicPr preferRelativeResize="1">
          <a:picLocks noChangeAspect="1"/>
        </xdr:cNvPicPr>
      </xdr:nvPicPr>
      <xdr:blipFill>
        <a:blip r:embed="rId1"/>
        <a:stretch>
          <a:fillRect/>
        </a:stretch>
      </xdr:blipFill>
      <xdr:spPr>
        <a:xfrm>
          <a:off x="2343150" y="104670225"/>
          <a:ext cx="0" cy="0"/>
        </a:xfrm>
        <a:prstGeom prst="rect">
          <a:avLst/>
        </a:prstGeom>
        <a:noFill/>
        <a:ln w="9525" cmpd="sng">
          <a:noFill/>
        </a:ln>
      </xdr:spPr>
    </xdr:pic>
    <xdr:clientData/>
  </xdr:twoCellAnchor>
  <xdr:twoCellAnchor editAs="oneCell">
    <xdr:from>
      <xdr:col>2</xdr:col>
      <xdr:colOff>609600</xdr:colOff>
      <xdr:row>204</xdr:row>
      <xdr:rowOff>0</xdr:rowOff>
    </xdr:from>
    <xdr:to>
      <xdr:col>2</xdr:col>
      <xdr:colOff>609600</xdr:colOff>
      <xdr:row>205</xdr:row>
      <xdr:rowOff>171450</xdr:rowOff>
    </xdr:to>
    <xdr:pic>
      <xdr:nvPicPr>
        <xdr:cNvPr id="222" name="Picture 13"/>
        <xdr:cNvPicPr preferRelativeResize="1">
          <a:picLocks noChangeAspect="1"/>
        </xdr:cNvPicPr>
      </xdr:nvPicPr>
      <xdr:blipFill>
        <a:blip r:embed="rId1"/>
        <a:stretch>
          <a:fillRect/>
        </a:stretch>
      </xdr:blipFill>
      <xdr:spPr>
        <a:xfrm>
          <a:off x="4419600" y="102108000"/>
          <a:ext cx="0" cy="676275"/>
        </a:xfrm>
        <a:prstGeom prst="rect">
          <a:avLst/>
        </a:prstGeom>
        <a:noFill/>
        <a:ln w="9525" cmpd="sng">
          <a:noFill/>
        </a:ln>
      </xdr:spPr>
    </xdr:pic>
    <xdr:clientData/>
  </xdr:twoCellAnchor>
  <xdr:twoCellAnchor editAs="oneCell">
    <xdr:from>
      <xdr:col>2</xdr:col>
      <xdr:colOff>609600</xdr:colOff>
      <xdr:row>204</xdr:row>
      <xdr:rowOff>0</xdr:rowOff>
    </xdr:from>
    <xdr:to>
      <xdr:col>2</xdr:col>
      <xdr:colOff>609600</xdr:colOff>
      <xdr:row>205</xdr:row>
      <xdr:rowOff>171450</xdr:rowOff>
    </xdr:to>
    <xdr:pic>
      <xdr:nvPicPr>
        <xdr:cNvPr id="223" name="Picture 13"/>
        <xdr:cNvPicPr preferRelativeResize="1">
          <a:picLocks noChangeAspect="1"/>
        </xdr:cNvPicPr>
      </xdr:nvPicPr>
      <xdr:blipFill>
        <a:blip r:embed="rId1"/>
        <a:stretch>
          <a:fillRect/>
        </a:stretch>
      </xdr:blipFill>
      <xdr:spPr>
        <a:xfrm>
          <a:off x="4419600" y="102108000"/>
          <a:ext cx="0" cy="676275"/>
        </a:xfrm>
        <a:prstGeom prst="rect">
          <a:avLst/>
        </a:prstGeom>
        <a:noFill/>
        <a:ln w="9525" cmpd="sng">
          <a:noFill/>
        </a:ln>
      </xdr:spPr>
    </xdr:pic>
    <xdr:clientData/>
  </xdr:twoCellAnchor>
  <xdr:twoCellAnchor editAs="oneCell">
    <xdr:from>
      <xdr:col>2</xdr:col>
      <xdr:colOff>609600</xdr:colOff>
      <xdr:row>204</xdr:row>
      <xdr:rowOff>0</xdr:rowOff>
    </xdr:from>
    <xdr:to>
      <xdr:col>2</xdr:col>
      <xdr:colOff>609600</xdr:colOff>
      <xdr:row>205</xdr:row>
      <xdr:rowOff>171450</xdr:rowOff>
    </xdr:to>
    <xdr:pic>
      <xdr:nvPicPr>
        <xdr:cNvPr id="224" name="Picture 13"/>
        <xdr:cNvPicPr preferRelativeResize="1">
          <a:picLocks noChangeAspect="1"/>
        </xdr:cNvPicPr>
      </xdr:nvPicPr>
      <xdr:blipFill>
        <a:blip r:embed="rId1"/>
        <a:stretch>
          <a:fillRect/>
        </a:stretch>
      </xdr:blipFill>
      <xdr:spPr>
        <a:xfrm>
          <a:off x="4419600" y="102108000"/>
          <a:ext cx="0" cy="676275"/>
        </a:xfrm>
        <a:prstGeom prst="rect">
          <a:avLst/>
        </a:prstGeom>
        <a:noFill/>
        <a:ln w="9525" cmpd="sng">
          <a:noFill/>
        </a:ln>
      </xdr:spPr>
    </xdr:pic>
    <xdr:clientData/>
  </xdr:twoCellAnchor>
  <xdr:twoCellAnchor editAs="oneCell">
    <xdr:from>
      <xdr:col>2</xdr:col>
      <xdr:colOff>609600</xdr:colOff>
      <xdr:row>204</xdr:row>
      <xdr:rowOff>0</xdr:rowOff>
    </xdr:from>
    <xdr:to>
      <xdr:col>2</xdr:col>
      <xdr:colOff>609600</xdr:colOff>
      <xdr:row>205</xdr:row>
      <xdr:rowOff>171450</xdr:rowOff>
    </xdr:to>
    <xdr:pic>
      <xdr:nvPicPr>
        <xdr:cNvPr id="225" name="Picture 13"/>
        <xdr:cNvPicPr preferRelativeResize="1">
          <a:picLocks noChangeAspect="1"/>
        </xdr:cNvPicPr>
      </xdr:nvPicPr>
      <xdr:blipFill>
        <a:blip r:embed="rId1"/>
        <a:stretch>
          <a:fillRect/>
        </a:stretch>
      </xdr:blipFill>
      <xdr:spPr>
        <a:xfrm>
          <a:off x="4419600" y="102108000"/>
          <a:ext cx="0" cy="676275"/>
        </a:xfrm>
        <a:prstGeom prst="rect">
          <a:avLst/>
        </a:prstGeom>
        <a:noFill/>
        <a:ln w="9525" cmpd="sng">
          <a:noFill/>
        </a:ln>
      </xdr:spPr>
    </xdr:pic>
    <xdr:clientData/>
  </xdr:twoCellAnchor>
  <xdr:twoCellAnchor editAs="oneCell">
    <xdr:from>
      <xdr:col>1</xdr:col>
      <xdr:colOff>1209675</xdr:colOff>
      <xdr:row>204</xdr:row>
      <xdr:rowOff>0</xdr:rowOff>
    </xdr:from>
    <xdr:to>
      <xdr:col>1</xdr:col>
      <xdr:colOff>1209675</xdr:colOff>
      <xdr:row>205</xdr:row>
      <xdr:rowOff>171450</xdr:rowOff>
    </xdr:to>
    <xdr:pic>
      <xdr:nvPicPr>
        <xdr:cNvPr id="226" name="Picture 13"/>
        <xdr:cNvPicPr preferRelativeResize="1">
          <a:picLocks noChangeAspect="1"/>
        </xdr:cNvPicPr>
      </xdr:nvPicPr>
      <xdr:blipFill>
        <a:blip r:embed="rId1"/>
        <a:stretch>
          <a:fillRect/>
        </a:stretch>
      </xdr:blipFill>
      <xdr:spPr>
        <a:xfrm>
          <a:off x="2400300" y="102108000"/>
          <a:ext cx="0" cy="676275"/>
        </a:xfrm>
        <a:prstGeom prst="rect">
          <a:avLst/>
        </a:prstGeom>
        <a:noFill/>
        <a:ln w="9525" cmpd="sng">
          <a:noFill/>
        </a:ln>
      </xdr:spPr>
    </xdr:pic>
    <xdr:clientData/>
  </xdr:twoCellAnchor>
  <xdr:twoCellAnchor editAs="oneCell">
    <xdr:from>
      <xdr:col>1</xdr:col>
      <xdr:colOff>1209675</xdr:colOff>
      <xdr:row>204</xdr:row>
      <xdr:rowOff>0</xdr:rowOff>
    </xdr:from>
    <xdr:to>
      <xdr:col>1</xdr:col>
      <xdr:colOff>1209675</xdr:colOff>
      <xdr:row>205</xdr:row>
      <xdr:rowOff>171450</xdr:rowOff>
    </xdr:to>
    <xdr:pic>
      <xdr:nvPicPr>
        <xdr:cNvPr id="227" name="Picture 13"/>
        <xdr:cNvPicPr preferRelativeResize="1">
          <a:picLocks noChangeAspect="1"/>
        </xdr:cNvPicPr>
      </xdr:nvPicPr>
      <xdr:blipFill>
        <a:blip r:embed="rId1"/>
        <a:stretch>
          <a:fillRect/>
        </a:stretch>
      </xdr:blipFill>
      <xdr:spPr>
        <a:xfrm>
          <a:off x="2400300" y="102108000"/>
          <a:ext cx="0" cy="676275"/>
        </a:xfrm>
        <a:prstGeom prst="rect">
          <a:avLst/>
        </a:prstGeom>
        <a:noFill/>
        <a:ln w="9525" cmpd="sng">
          <a:noFill/>
        </a:ln>
      </xdr:spPr>
    </xdr:pic>
    <xdr:clientData/>
  </xdr:twoCellAnchor>
  <xdr:twoCellAnchor editAs="oneCell">
    <xdr:from>
      <xdr:col>1</xdr:col>
      <xdr:colOff>1209675</xdr:colOff>
      <xdr:row>204</xdr:row>
      <xdr:rowOff>0</xdr:rowOff>
    </xdr:from>
    <xdr:to>
      <xdr:col>1</xdr:col>
      <xdr:colOff>1209675</xdr:colOff>
      <xdr:row>205</xdr:row>
      <xdr:rowOff>171450</xdr:rowOff>
    </xdr:to>
    <xdr:pic>
      <xdr:nvPicPr>
        <xdr:cNvPr id="228" name="Picture 13"/>
        <xdr:cNvPicPr preferRelativeResize="1">
          <a:picLocks noChangeAspect="1"/>
        </xdr:cNvPicPr>
      </xdr:nvPicPr>
      <xdr:blipFill>
        <a:blip r:embed="rId1"/>
        <a:stretch>
          <a:fillRect/>
        </a:stretch>
      </xdr:blipFill>
      <xdr:spPr>
        <a:xfrm>
          <a:off x="2400300" y="102108000"/>
          <a:ext cx="0" cy="676275"/>
        </a:xfrm>
        <a:prstGeom prst="rect">
          <a:avLst/>
        </a:prstGeom>
        <a:noFill/>
        <a:ln w="9525" cmpd="sng">
          <a:noFill/>
        </a:ln>
      </xdr:spPr>
    </xdr:pic>
    <xdr:clientData/>
  </xdr:twoCellAnchor>
  <xdr:twoCellAnchor editAs="oneCell">
    <xdr:from>
      <xdr:col>1</xdr:col>
      <xdr:colOff>1247775</xdr:colOff>
      <xdr:row>204</xdr:row>
      <xdr:rowOff>0</xdr:rowOff>
    </xdr:from>
    <xdr:to>
      <xdr:col>1</xdr:col>
      <xdr:colOff>1247775</xdr:colOff>
      <xdr:row>205</xdr:row>
      <xdr:rowOff>323850</xdr:rowOff>
    </xdr:to>
    <xdr:pic>
      <xdr:nvPicPr>
        <xdr:cNvPr id="229" name="Picture 13"/>
        <xdr:cNvPicPr preferRelativeResize="1">
          <a:picLocks noChangeAspect="1"/>
        </xdr:cNvPicPr>
      </xdr:nvPicPr>
      <xdr:blipFill>
        <a:blip r:embed="rId1"/>
        <a:stretch>
          <a:fillRect/>
        </a:stretch>
      </xdr:blipFill>
      <xdr:spPr>
        <a:xfrm>
          <a:off x="2438400" y="102108000"/>
          <a:ext cx="0" cy="828675"/>
        </a:xfrm>
        <a:prstGeom prst="rect">
          <a:avLst/>
        </a:prstGeom>
        <a:noFill/>
        <a:ln w="9525" cmpd="sng">
          <a:noFill/>
        </a:ln>
      </xdr:spPr>
    </xdr:pic>
    <xdr:clientData/>
  </xdr:twoCellAnchor>
  <xdr:twoCellAnchor editAs="oneCell">
    <xdr:from>
      <xdr:col>1</xdr:col>
      <xdr:colOff>1209675</xdr:colOff>
      <xdr:row>204</xdr:row>
      <xdr:rowOff>0</xdr:rowOff>
    </xdr:from>
    <xdr:to>
      <xdr:col>1</xdr:col>
      <xdr:colOff>1209675</xdr:colOff>
      <xdr:row>205</xdr:row>
      <xdr:rowOff>171450</xdr:rowOff>
    </xdr:to>
    <xdr:pic>
      <xdr:nvPicPr>
        <xdr:cNvPr id="230" name="Picture 13"/>
        <xdr:cNvPicPr preferRelativeResize="1">
          <a:picLocks noChangeAspect="1"/>
        </xdr:cNvPicPr>
      </xdr:nvPicPr>
      <xdr:blipFill>
        <a:blip r:embed="rId1"/>
        <a:stretch>
          <a:fillRect/>
        </a:stretch>
      </xdr:blipFill>
      <xdr:spPr>
        <a:xfrm>
          <a:off x="2400300" y="102108000"/>
          <a:ext cx="0" cy="676275"/>
        </a:xfrm>
        <a:prstGeom prst="rect">
          <a:avLst/>
        </a:prstGeom>
        <a:noFill/>
        <a:ln w="9525" cmpd="sng">
          <a:noFill/>
        </a:ln>
      </xdr:spPr>
    </xdr:pic>
    <xdr:clientData/>
  </xdr:twoCellAnchor>
  <xdr:twoCellAnchor editAs="oneCell">
    <xdr:from>
      <xdr:col>1</xdr:col>
      <xdr:colOff>1209675</xdr:colOff>
      <xdr:row>204</xdr:row>
      <xdr:rowOff>0</xdr:rowOff>
    </xdr:from>
    <xdr:to>
      <xdr:col>1</xdr:col>
      <xdr:colOff>1209675</xdr:colOff>
      <xdr:row>205</xdr:row>
      <xdr:rowOff>171450</xdr:rowOff>
    </xdr:to>
    <xdr:pic>
      <xdr:nvPicPr>
        <xdr:cNvPr id="231" name="Picture 13"/>
        <xdr:cNvPicPr preferRelativeResize="1">
          <a:picLocks noChangeAspect="1"/>
        </xdr:cNvPicPr>
      </xdr:nvPicPr>
      <xdr:blipFill>
        <a:blip r:embed="rId1"/>
        <a:stretch>
          <a:fillRect/>
        </a:stretch>
      </xdr:blipFill>
      <xdr:spPr>
        <a:xfrm>
          <a:off x="2400300" y="102108000"/>
          <a:ext cx="0" cy="676275"/>
        </a:xfrm>
        <a:prstGeom prst="rect">
          <a:avLst/>
        </a:prstGeom>
        <a:noFill/>
        <a:ln w="9525" cmpd="sng">
          <a:noFill/>
        </a:ln>
      </xdr:spPr>
    </xdr:pic>
    <xdr:clientData/>
  </xdr:twoCellAnchor>
  <xdr:twoCellAnchor editAs="oneCell">
    <xdr:from>
      <xdr:col>1</xdr:col>
      <xdr:colOff>1209675</xdr:colOff>
      <xdr:row>204</xdr:row>
      <xdr:rowOff>0</xdr:rowOff>
    </xdr:from>
    <xdr:to>
      <xdr:col>1</xdr:col>
      <xdr:colOff>1209675</xdr:colOff>
      <xdr:row>205</xdr:row>
      <xdr:rowOff>171450</xdr:rowOff>
    </xdr:to>
    <xdr:pic>
      <xdr:nvPicPr>
        <xdr:cNvPr id="232" name="Picture 13"/>
        <xdr:cNvPicPr preferRelativeResize="1">
          <a:picLocks noChangeAspect="1"/>
        </xdr:cNvPicPr>
      </xdr:nvPicPr>
      <xdr:blipFill>
        <a:blip r:embed="rId1"/>
        <a:stretch>
          <a:fillRect/>
        </a:stretch>
      </xdr:blipFill>
      <xdr:spPr>
        <a:xfrm>
          <a:off x="2400300" y="102108000"/>
          <a:ext cx="0" cy="676275"/>
        </a:xfrm>
        <a:prstGeom prst="rect">
          <a:avLst/>
        </a:prstGeom>
        <a:noFill/>
        <a:ln w="9525" cmpd="sng">
          <a:noFill/>
        </a:ln>
      </xdr:spPr>
    </xdr:pic>
    <xdr:clientData/>
  </xdr:twoCellAnchor>
  <xdr:twoCellAnchor editAs="oneCell">
    <xdr:from>
      <xdr:col>1</xdr:col>
      <xdr:colOff>1209675</xdr:colOff>
      <xdr:row>204</xdr:row>
      <xdr:rowOff>0</xdr:rowOff>
    </xdr:from>
    <xdr:to>
      <xdr:col>1</xdr:col>
      <xdr:colOff>1209675</xdr:colOff>
      <xdr:row>205</xdr:row>
      <xdr:rowOff>171450</xdr:rowOff>
    </xdr:to>
    <xdr:pic>
      <xdr:nvPicPr>
        <xdr:cNvPr id="233" name="Picture 13"/>
        <xdr:cNvPicPr preferRelativeResize="1">
          <a:picLocks noChangeAspect="1"/>
        </xdr:cNvPicPr>
      </xdr:nvPicPr>
      <xdr:blipFill>
        <a:blip r:embed="rId1"/>
        <a:stretch>
          <a:fillRect/>
        </a:stretch>
      </xdr:blipFill>
      <xdr:spPr>
        <a:xfrm>
          <a:off x="2400300" y="102108000"/>
          <a:ext cx="0" cy="676275"/>
        </a:xfrm>
        <a:prstGeom prst="rect">
          <a:avLst/>
        </a:prstGeom>
        <a:noFill/>
        <a:ln w="9525" cmpd="sng">
          <a:noFill/>
        </a:ln>
      </xdr:spPr>
    </xdr:pic>
    <xdr:clientData/>
  </xdr:twoCellAnchor>
  <xdr:twoCellAnchor editAs="oneCell">
    <xdr:from>
      <xdr:col>1</xdr:col>
      <xdr:colOff>1209675</xdr:colOff>
      <xdr:row>204</xdr:row>
      <xdr:rowOff>0</xdr:rowOff>
    </xdr:from>
    <xdr:to>
      <xdr:col>1</xdr:col>
      <xdr:colOff>1209675</xdr:colOff>
      <xdr:row>205</xdr:row>
      <xdr:rowOff>171450</xdr:rowOff>
    </xdr:to>
    <xdr:pic>
      <xdr:nvPicPr>
        <xdr:cNvPr id="234" name="Picture 13"/>
        <xdr:cNvPicPr preferRelativeResize="1">
          <a:picLocks noChangeAspect="1"/>
        </xdr:cNvPicPr>
      </xdr:nvPicPr>
      <xdr:blipFill>
        <a:blip r:embed="rId1"/>
        <a:stretch>
          <a:fillRect/>
        </a:stretch>
      </xdr:blipFill>
      <xdr:spPr>
        <a:xfrm>
          <a:off x="2400300" y="102108000"/>
          <a:ext cx="0" cy="676275"/>
        </a:xfrm>
        <a:prstGeom prst="rect">
          <a:avLst/>
        </a:prstGeom>
        <a:noFill/>
        <a:ln w="9525" cmpd="sng">
          <a:noFill/>
        </a:ln>
      </xdr:spPr>
    </xdr:pic>
    <xdr:clientData/>
  </xdr:twoCellAnchor>
  <xdr:twoCellAnchor editAs="oneCell">
    <xdr:from>
      <xdr:col>1</xdr:col>
      <xdr:colOff>1209675</xdr:colOff>
      <xdr:row>204</xdr:row>
      <xdr:rowOff>0</xdr:rowOff>
    </xdr:from>
    <xdr:to>
      <xdr:col>1</xdr:col>
      <xdr:colOff>1209675</xdr:colOff>
      <xdr:row>205</xdr:row>
      <xdr:rowOff>171450</xdr:rowOff>
    </xdr:to>
    <xdr:pic>
      <xdr:nvPicPr>
        <xdr:cNvPr id="235" name="Picture 13"/>
        <xdr:cNvPicPr preferRelativeResize="1">
          <a:picLocks noChangeAspect="1"/>
        </xdr:cNvPicPr>
      </xdr:nvPicPr>
      <xdr:blipFill>
        <a:blip r:embed="rId1"/>
        <a:stretch>
          <a:fillRect/>
        </a:stretch>
      </xdr:blipFill>
      <xdr:spPr>
        <a:xfrm>
          <a:off x="2400300" y="102108000"/>
          <a:ext cx="0" cy="676275"/>
        </a:xfrm>
        <a:prstGeom prst="rect">
          <a:avLst/>
        </a:prstGeom>
        <a:noFill/>
        <a:ln w="9525" cmpd="sng">
          <a:noFill/>
        </a:ln>
      </xdr:spPr>
    </xdr:pic>
    <xdr:clientData/>
  </xdr:twoCellAnchor>
  <xdr:twoCellAnchor editAs="oneCell">
    <xdr:from>
      <xdr:col>1</xdr:col>
      <xdr:colOff>1209675</xdr:colOff>
      <xdr:row>204</xdr:row>
      <xdr:rowOff>0</xdr:rowOff>
    </xdr:from>
    <xdr:to>
      <xdr:col>1</xdr:col>
      <xdr:colOff>1209675</xdr:colOff>
      <xdr:row>205</xdr:row>
      <xdr:rowOff>171450</xdr:rowOff>
    </xdr:to>
    <xdr:pic>
      <xdr:nvPicPr>
        <xdr:cNvPr id="236" name="Picture 13"/>
        <xdr:cNvPicPr preferRelativeResize="1">
          <a:picLocks noChangeAspect="1"/>
        </xdr:cNvPicPr>
      </xdr:nvPicPr>
      <xdr:blipFill>
        <a:blip r:embed="rId1"/>
        <a:stretch>
          <a:fillRect/>
        </a:stretch>
      </xdr:blipFill>
      <xdr:spPr>
        <a:xfrm>
          <a:off x="2400300" y="102108000"/>
          <a:ext cx="0" cy="676275"/>
        </a:xfrm>
        <a:prstGeom prst="rect">
          <a:avLst/>
        </a:prstGeom>
        <a:noFill/>
        <a:ln w="9525" cmpd="sng">
          <a:noFill/>
        </a:ln>
      </xdr:spPr>
    </xdr:pic>
    <xdr:clientData/>
  </xdr:twoCellAnchor>
  <xdr:twoCellAnchor editAs="oneCell">
    <xdr:from>
      <xdr:col>1</xdr:col>
      <xdr:colOff>1247775</xdr:colOff>
      <xdr:row>204</xdr:row>
      <xdr:rowOff>0</xdr:rowOff>
    </xdr:from>
    <xdr:to>
      <xdr:col>1</xdr:col>
      <xdr:colOff>1247775</xdr:colOff>
      <xdr:row>205</xdr:row>
      <xdr:rowOff>323850</xdr:rowOff>
    </xdr:to>
    <xdr:pic>
      <xdr:nvPicPr>
        <xdr:cNvPr id="237" name="Picture 13"/>
        <xdr:cNvPicPr preferRelativeResize="1">
          <a:picLocks noChangeAspect="1"/>
        </xdr:cNvPicPr>
      </xdr:nvPicPr>
      <xdr:blipFill>
        <a:blip r:embed="rId1"/>
        <a:stretch>
          <a:fillRect/>
        </a:stretch>
      </xdr:blipFill>
      <xdr:spPr>
        <a:xfrm>
          <a:off x="2438400" y="102108000"/>
          <a:ext cx="0" cy="828675"/>
        </a:xfrm>
        <a:prstGeom prst="rect">
          <a:avLst/>
        </a:prstGeom>
        <a:noFill/>
        <a:ln w="9525" cmpd="sng">
          <a:noFill/>
        </a:ln>
      </xdr:spPr>
    </xdr:pic>
    <xdr:clientData/>
  </xdr:twoCellAnchor>
  <xdr:twoCellAnchor editAs="oneCell">
    <xdr:from>
      <xdr:col>1</xdr:col>
      <xdr:colOff>1209675</xdr:colOff>
      <xdr:row>204</xdr:row>
      <xdr:rowOff>0</xdr:rowOff>
    </xdr:from>
    <xdr:to>
      <xdr:col>1</xdr:col>
      <xdr:colOff>1209675</xdr:colOff>
      <xdr:row>205</xdr:row>
      <xdr:rowOff>171450</xdr:rowOff>
    </xdr:to>
    <xdr:pic>
      <xdr:nvPicPr>
        <xdr:cNvPr id="238" name="Picture 13"/>
        <xdr:cNvPicPr preferRelativeResize="1">
          <a:picLocks noChangeAspect="1"/>
        </xdr:cNvPicPr>
      </xdr:nvPicPr>
      <xdr:blipFill>
        <a:blip r:embed="rId1"/>
        <a:stretch>
          <a:fillRect/>
        </a:stretch>
      </xdr:blipFill>
      <xdr:spPr>
        <a:xfrm>
          <a:off x="2400300" y="102108000"/>
          <a:ext cx="0" cy="676275"/>
        </a:xfrm>
        <a:prstGeom prst="rect">
          <a:avLst/>
        </a:prstGeom>
        <a:noFill/>
        <a:ln w="9525" cmpd="sng">
          <a:noFill/>
        </a:ln>
      </xdr:spPr>
    </xdr:pic>
    <xdr:clientData/>
  </xdr:twoCellAnchor>
  <xdr:twoCellAnchor editAs="oneCell">
    <xdr:from>
      <xdr:col>1</xdr:col>
      <xdr:colOff>1209675</xdr:colOff>
      <xdr:row>204</xdr:row>
      <xdr:rowOff>0</xdr:rowOff>
    </xdr:from>
    <xdr:to>
      <xdr:col>1</xdr:col>
      <xdr:colOff>1209675</xdr:colOff>
      <xdr:row>205</xdr:row>
      <xdr:rowOff>171450</xdr:rowOff>
    </xdr:to>
    <xdr:pic>
      <xdr:nvPicPr>
        <xdr:cNvPr id="239" name="Picture 13"/>
        <xdr:cNvPicPr preferRelativeResize="1">
          <a:picLocks noChangeAspect="1"/>
        </xdr:cNvPicPr>
      </xdr:nvPicPr>
      <xdr:blipFill>
        <a:blip r:embed="rId1"/>
        <a:stretch>
          <a:fillRect/>
        </a:stretch>
      </xdr:blipFill>
      <xdr:spPr>
        <a:xfrm>
          <a:off x="2400300" y="102108000"/>
          <a:ext cx="0" cy="676275"/>
        </a:xfrm>
        <a:prstGeom prst="rect">
          <a:avLst/>
        </a:prstGeom>
        <a:noFill/>
        <a:ln w="9525" cmpd="sng">
          <a:noFill/>
        </a:ln>
      </xdr:spPr>
    </xdr:pic>
    <xdr:clientData/>
  </xdr:twoCellAnchor>
  <xdr:twoCellAnchor editAs="oneCell">
    <xdr:from>
      <xdr:col>1</xdr:col>
      <xdr:colOff>1209675</xdr:colOff>
      <xdr:row>204</xdr:row>
      <xdr:rowOff>0</xdr:rowOff>
    </xdr:from>
    <xdr:to>
      <xdr:col>1</xdr:col>
      <xdr:colOff>1209675</xdr:colOff>
      <xdr:row>205</xdr:row>
      <xdr:rowOff>171450</xdr:rowOff>
    </xdr:to>
    <xdr:pic>
      <xdr:nvPicPr>
        <xdr:cNvPr id="240" name="Picture 13"/>
        <xdr:cNvPicPr preferRelativeResize="1">
          <a:picLocks noChangeAspect="1"/>
        </xdr:cNvPicPr>
      </xdr:nvPicPr>
      <xdr:blipFill>
        <a:blip r:embed="rId1"/>
        <a:stretch>
          <a:fillRect/>
        </a:stretch>
      </xdr:blipFill>
      <xdr:spPr>
        <a:xfrm>
          <a:off x="2400300" y="102108000"/>
          <a:ext cx="0" cy="676275"/>
        </a:xfrm>
        <a:prstGeom prst="rect">
          <a:avLst/>
        </a:prstGeom>
        <a:noFill/>
        <a:ln w="9525" cmpd="sng">
          <a:noFill/>
        </a:ln>
      </xdr:spPr>
    </xdr:pic>
    <xdr:clientData/>
  </xdr:twoCellAnchor>
  <xdr:twoCellAnchor editAs="oneCell">
    <xdr:from>
      <xdr:col>1</xdr:col>
      <xdr:colOff>1209675</xdr:colOff>
      <xdr:row>204</xdr:row>
      <xdr:rowOff>0</xdr:rowOff>
    </xdr:from>
    <xdr:to>
      <xdr:col>1</xdr:col>
      <xdr:colOff>1209675</xdr:colOff>
      <xdr:row>205</xdr:row>
      <xdr:rowOff>171450</xdr:rowOff>
    </xdr:to>
    <xdr:pic>
      <xdr:nvPicPr>
        <xdr:cNvPr id="241" name="Picture 13"/>
        <xdr:cNvPicPr preferRelativeResize="1">
          <a:picLocks noChangeAspect="1"/>
        </xdr:cNvPicPr>
      </xdr:nvPicPr>
      <xdr:blipFill>
        <a:blip r:embed="rId1"/>
        <a:stretch>
          <a:fillRect/>
        </a:stretch>
      </xdr:blipFill>
      <xdr:spPr>
        <a:xfrm>
          <a:off x="2400300" y="102108000"/>
          <a:ext cx="0" cy="676275"/>
        </a:xfrm>
        <a:prstGeom prst="rect">
          <a:avLst/>
        </a:prstGeom>
        <a:noFill/>
        <a:ln w="9525" cmpd="sng">
          <a:noFill/>
        </a:ln>
      </xdr:spPr>
    </xdr:pic>
    <xdr:clientData/>
  </xdr:twoCellAnchor>
  <xdr:twoCellAnchor editAs="oneCell">
    <xdr:from>
      <xdr:col>2</xdr:col>
      <xdr:colOff>609600</xdr:colOff>
      <xdr:row>204</xdr:row>
      <xdr:rowOff>0</xdr:rowOff>
    </xdr:from>
    <xdr:to>
      <xdr:col>2</xdr:col>
      <xdr:colOff>609600</xdr:colOff>
      <xdr:row>205</xdr:row>
      <xdr:rowOff>171450</xdr:rowOff>
    </xdr:to>
    <xdr:pic>
      <xdr:nvPicPr>
        <xdr:cNvPr id="242" name="Picture 13"/>
        <xdr:cNvPicPr preferRelativeResize="1">
          <a:picLocks noChangeAspect="1"/>
        </xdr:cNvPicPr>
      </xdr:nvPicPr>
      <xdr:blipFill>
        <a:blip r:embed="rId1"/>
        <a:stretch>
          <a:fillRect/>
        </a:stretch>
      </xdr:blipFill>
      <xdr:spPr>
        <a:xfrm>
          <a:off x="4419600" y="102108000"/>
          <a:ext cx="0" cy="676275"/>
        </a:xfrm>
        <a:prstGeom prst="rect">
          <a:avLst/>
        </a:prstGeom>
        <a:noFill/>
        <a:ln w="9525" cmpd="sng">
          <a:noFill/>
        </a:ln>
      </xdr:spPr>
    </xdr:pic>
    <xdr:clientData/>
  </xdr:twoCellAnchor>
  <xdr:twoCellAnchor editAs="oneCell">
    <xdr:from>
      <xdr:col>2</xdr:col>
      <xdr:colOff>609600</xdr:colOff>
      <xdr:row>204</xdr:row>
      <xdr:rowOff>0</xdr:rowOff>
    </xdr:from>
    <xdr:to>
      <xdr:col>2</xdr:col>
      <xdr:colOff>609600</xdr:colOff>
      <xdr:row>205</xdr:row>
      <xdr:rowOff>171450</xdr:rowOff>
    </xdr:to>
    <xdr:pic>
      <xdr:nvPicPr>
        <xdr:cNvPr id="243" name="Picture 13"/>
        <xdr:cNvPicPr preferRelativeResize="1">
          <a:picLocks noChangeAspect="1"/>
        </xdr:cNvPicPr>
      </xdr:nvPicPr>
      <xdr:blipFill>
        <a:blip r:embed="rId1"/>
        <a:stretch>
          <a:fillRect/>
        </a:stretch>
      </xdr:blipFill>
      <xdr:spPr>
        <a:xfrm>
          <a:off x="4419600" y="102108000"/>
          <a:ext cx="0" cy="676275"/>
        </a:xfrm>
        <a:prstGeom prst="rect">
          <a:avLst/>
        </a:prstGeom>
        <a:noFill/>
        <a:ln w="9525" cmpd="sng">
          <a:noFill/>
        </a:ln>
      </xdr:spPr>
    </xdr:pic>
    <xdr:clientData/>
  </xdr:twoCellAnchor>
  <xdr:twoCellAnchor editAs="oneCell">
    <xdr:from>
      <xdr:col>2</xdr:col>
      <xdr:colOff>609600</xdr:colOff>
      <xdr:row>204</xdr:row>
      <xdr:rowOff>0</xdr:rowOff>
    </xdr:from>
    <xdr:to>
      <xdr:col>2</xdr:col>
      <xdr:colOff>609600</xdr:colOff>
      <xdr:row>205</xdr:row>
      <xdr:rowOff>171450</xdr:rowOff>
    </xdr:to>
    <xdr:pic>
      <xdr:nvPicPr>
        <xdr:cNvPr id="244" name="Picture 13"/>
        <xdr:cNvPicPr preferRelativeResize="1">
          <a:picLocks noChangeAspect="1"/>
        </xdr:cNvPicPr>
      </xdr:nvPicPr>
      <xdr:blipFill>
        <a:blip r:embed="rId1"/>
        <a:stretch>
          <a:fillRect/>
        </a:stretch>
      </xdr:blipFill>
      <xdr:spPr>
        <a:xfrm>
          <a:off x="4419600" y="102108000"/>
          <a:ext cx="0" cy="676275"/>
        </a:xfrm>
        <a:prstGeom prst="rect">
          <a:avLst/>
        </a:prstGeom>
        <a:noFill/>
        <a:ln w="9525" cmpd="sng">
          <a:noFill/>
        </a:ln>
      </xdr:spPr>
    </xdr:pic>
    <xdr:clientData/>
  </xdr:twoCellAnchor>
  <xdr:twoCellAnchor editAs="oneCell">
    <xdr:from>
      <xdr:col>3</xdr:col>
      <xdr:colOff>0</xdr:colOff>
      <xdr:row>204</xdr:row>
      <xdr:rowOff>0</xdr:rowOff>
    </xdr:from>
    <xdr:to>
      <xdr:col>3</xdr:col>
      <xdr:colOff>0</xdr:colOff>
      <xdr:row>205</xdr:row>
      <xdr:rowOff>314325</xdr:rowOff>
    </xdr:to>
    <xdr:pic>
      <xdr:nvPicPr>
        <xdr:cNvPr id="245" name="Picture 13"/>
        <xdr:cNvPicPr preferRelativeResize="1">
          <a:picLocks noChangeAspect="1"/>
        </xdr:cNvPicPr>
      </xdr:nvPicPr>
      <xdr:blipFill>
        <a:blip r:embed="rId1"/>
        <a:stretch>
          <a:fillRect/>
        </a:stretch>
      </xdr:blipFill>
      <xdr:spPr>
        <a:xfrm>
          <a:off x="4419600" y="102108000"/>
          <a:ext cx="0" cy="819150"/>
        </a:xfrm>
        <a:prstGeom prst="rect">
          <a:avLst/>
        </a:prstGeom>
        <a:noFill/>
        <a:ln w="9525" cmpd="sng">
          <a:noFill/>
        </a:ln>
      </xdr:spPr>
    </xdr:pic>
    <xdr:clientData/>
  </xdr:twoCellAnchor>
  <xdr:twoCellAnchor editAs="oneCell">
    <xdr:from>
      <xdr:col>2</xdr:col>
      <xdr:colOff>609600</xdr:colOff>
      <xdr:row>204</xdr:row>
      <xdr:rowOff>0</xdr:rowOff>
    </xdr:from>
    <xdr:to>
      <xdr:col>2</xdr:col>
      <xdr:colOff>609600</xdr:colOff>
      <xdr:row>205</xdr:row>
      <xdr:rowOff>171450</xdr:rowOff>
    </xdr:to>
    <xdr:pic>
      <xdr:nvPicPr>
        <xdr:cNvPr id="246" name="Picture 13"/>
        <xdr:cNvPicPr preferRelativeResize="1">
          <a:picLocks noChangeAspect="1"/>
        </xdr:cNvPicPr>
      </xdr:nvPicPr>
      <xdr:blipFill>
        <a:blip r:embed="rId1"/>
        <a:stretch>
          <a:fillRect/>
        </a:stretch>
      </xdr:blipFill>
      <xdr:spPr>
        <a:xfrm>
          <a:off x="4419600" y="102108000"/>
          <a:ext cx="0" cy="676275"/>
        </a:xfrm>
        <a:prstGeom prst="rect">
          <a:avLst/>
        </a:prstGeom>
        <a:noFill/>
        <a:ln w="9525" cmpd="sng">
          <a:noFill/>
        </a:ln>
      </xdr:spPr>
    </xdr:pic>
    <xdr:clientData/>
  </xdr:twoCellAnchor>
  <xdr:twoCellAnchor editAs="oneCell">
    <xdr:from>
      <xdr:col>2</xdr:col>
      <xdr:colOff>609600</xdr:colOff>
      <xdr:row>204</xdr:row>
      <xdr:rowOff>0</xdr:rowOff>
    </xdr:from>
    <xdr:to>
      <xdr:col>2</xdr:col>
      <xdr:colOff>609600</xdr:colOff>
      <xdr:row>205</xdr:row>
      <xdr:rowOff>171450</xdr:rowOff>
    </xdr:to>
    <xdr:pic>
      <xdr:nvPicPr>
        <xdr:cNvPr id="247" name="Picture 13"/>
        <xdr:cNvPicPr preferRelativeResize="1">
          <a:picLocks noChangeAspect="1"/>
        </xdr:cNvPicPr>
      </xdr:nvPicPr>
      <xdr:blipFill>
        <a:blip r:embed="rId1"/>
        <a:stretch>
          <a:fillRect/>
        </a:stretch>
      </xdr:blipFill>
      <xdr:spPr>
        <a:xfrm>
          <a:off x="4419600" y="102108000"/>
          <a:ext cx="0" cy="676275"/>
        </a:xfrm>
        <a:prstGeom prst="rect">
          <a:avLst/>
        </a:prstGeom>
        <a:noFill/>
        <a:ln w="9525" cmpd="sng">
          <a:noFill/>
        </a:ln>
      </xdr:spPr>
    </xdr:pic>
    <xdr:clientData/>
  </xdr:twoCellAnchor>
  <xdr:twoCellAnchor editAs="oneCell">
    <xdr:from>
      <xdr:col>2</xdr:col>
      <xdr:colOff>609600</xdr:colOff>
      <xdr:row>204</xdr:row>
      <xdr:rowOff>0</xdr:rowOff>
    </xdr:from>
    <xdr:to>
      <xdr:col>2</xdr:col>
      <xdr:colOff>609600</xdr:colOff>
      <xdr:row>205</xdr:row>
      <xdr:rowOff>171450</xdr:rowOff>
    </xdr:to>
    <xdr:pic>
      <xdr:nvPicPr>
        <xdr:cNvPr id="248" name="Picture 13"/>
        <xdr:cNvPicPr preferRelativeResize="1">
          <a:picLocks noChangeAspect="1"/>
        </xdr:cNvPicPr>
      </xdr:nvPicPr>
      <xdr:blipFill>
        <a:blip r:embed="rId1"/>
        <a:stretch>
          <a:fillRect/>
        </a:stretch>
      </xdr:blipFill>
      <xdr:spPr>
        <a:xfrm>
          <a:off x="4419600" y="102108000"/>
          <a:ext cx="0" cy="676275"/>
        </a:xfrm>
        <a:prstGeom prst="rect">
          <a:avLst/>
        </a:prstGeom>
        <a:noFill/>
        <a:ln w="9525" cmpd="sng">
          <a:noFill/>
        </a:ln>
      </xdr:spPr>
    </xdr:pic>
    <xdr:clientData/>
  </xdr:twoCellAnchor>
  <xdr:twoCellAnchor editAs="oneCell">
    <xdr:from>
      <xdr:col>2</xdr:col>
      <xdr:colOff>609600</xdr:colOff>
      <xdr:row>204</xdr:row>
      <xdr:rowOff>0</xdr:rowOff>
    </xdr:from>
    <xdr:to>
      <xdr:col>2</xdr:col>
      <xdr:colOff>609600</xdr:colOff>
      <xdr:row>205</xdr:row>
      <xdr:rowOff>171450</xdr:rowOff>
    </xdr:to>
    <xdr:pic>
      <xdr:nvPicPr>
        <xdr:cNvPr id="249" name="Picture 13"/>
        <xdr:cNvPicPr preferRelativeResize="1">
          <a:picLocks noChangeAspect="1"/>
        </xdr:cNvPicPr>
      </xdr:nvPicPr>
      <xdr:blipFill>
        <a:blip r:embed="rId1"/>
        <a:stretch>
          <a:fillRect/>
        </a:stretch>
      </xdr:blipFill>
      <xdr:spPr>
        <a:xfrm>
          <a:off x="4419600" y="102108000"/>
          <a:ext cx="0" cy="676275"/>
        </a:xfrm>
        <a:prstGeom prst="rect">
          <a:avLst/>
        </a:prstGeom>
        <a:noFill/>
        <a:ln w="9525" cmpd="sng">
          <a:noFill/>
        </a:ln>
      </xdr:spPr>
    </xdr:pic>
    <xdr:clientData/>
  </xdr:twoCellAnchor>
  <xdr:twoCellAnchor editAs="oneCell">
    <xdr:from>
      <xdr:col>2</xdr:col>
      <xdr:colOff>609600</xdr:colOff>
      <xdr:row>205</xdr:row>
      <xdr:rowOff>0</xdr:rowOff>
    </xdr:from>
    <xdr:to>
      <xdr:col>2</xdr:col>
      <xdr:colOff>609600</xdr:colOff>
      <xdr:row>206</xdr:row>
      <xdr:rowOff>171450</xdr:rowOff>
    </xdr:to>
    <xdr:pic>
      <xdr:nvPicPr>
        <xdr:cNvPr id="250" name="Picture 13"/>
        <xdr:cNvPicPr preferRelativeResize="1">
          <a:picLocks noChangeAspect="1"/>
        </xdr:cNvPicPr>
      </xdr:nvPicPr>
      <xdr:blipFill>
        <a:blip r:embed="rId1"/>
        <a:stretch>
          <a:fillRect/>
        </a:stretch>
      </xdr:blipFill>
      <xdr:spPr>
        <a:xfrm>
          <a:off x="4419600" y="102612825"/>
          <a:ext cx="0" cy="676275"/>
        </a:xfrm>
        <a:prstGeom prst="rect">
          <a:avLst/>
        </a:prstGeom>
        <a:noFill/>
        <a:ln w="9525" cmpd="sng">
          <a:noFill/>
        </a:ln>
      </xdr:spPr>
    </xdr:pic>
    <xdr:clientData/>
  </xdr:twoCellAnchor>
  <xdr:twoCellAnchor editAs="oneCell">
    <xdr:from>
      <xdr:col>2</xdr:col>
      <xdr:colOff>609600</xdr:colOff>
      <xdr:row>205</xdr:row>
      <xdr:rowOff>0</xdr:rowOff>
    </xdr:from>
    <xdr:to>
      <xdr:col>2</xdr:col>
      <xdr:colOff>609600</xdr:colOff>
      <xdr:row>206</xdr:row>
      <xdr:rowOff>171450</xdr:rowOff>
    </xdr:to>
    <xdr:pic>
      <xdr:nvPicPr>
        <xdr:cNvPr id="251" name="Picture 13"/>
        <xdr:cNvPicPr preferRelativeResize="1">
          <a:picLocks noChangeAspect="1"/>
        </xdr:cNvPicPr>
      </xdr:nvPicPr>
      <xdr:blipFill>
        <a:blip r:embed="rId1"/>
        <a:stretch>
          <a:fillRect/>
        </a:stretch>
      </xdr:blipFill>
      <xdr:spPr>
        <a:xfrm>
          <a:off x="4419600" y="102612825"/>
          <a:ext cx="0" cy="676275"/>
        </a:xfrm>
        <a:prstGeom prst="rect">
          <a:avLst/>
        </a:prstGeom>
        <a:noFill/>
        <a:ln w="9525" cmpd="sng">
          <a:noFill/>
        </a:ln>
      </xdr:spPr>
    </xdr:pic>
    <xdr:clientData/>
  </xdr:twoCellAnchor>
  <xdr:twoCellAnchor editAs="oneCell">
    <xdr:from>
      <xdr:col>2</xdr:col>
      <xdr:colOff>609600</xdr:colOff>
      <xdr:row>205</xdr:row>
      <xdr:rowOff>0</xdr:rowOff>
    </xdr:from>
    <xdr:to>
      <xdr:col>2</xdr:col>
      <xdr:colOff>609600</xdr:colOff>
      <xdr:row>206</xdr:row>
      <xdr:rowOff>171450</xdr:rowOff>
    </xdr:to>
    <xdr:pic>
      <xdr:nvPicPr>
        <xdr:cNvPr id="252" name="Picture 13"/>
        <xdr:cNvPicPr preferRelativeResize="1">
          <a:picLocks noChangeAspect="1"/>
        </xdr:cNvPicPr>
      </xdr:nvPicPr>
      <xdr:blipFill>
        <a:blip r:embed="rId1"/>
        <a:stretch>
          <a:fillRect/>
        </a:stretch>
      </xdr:blipFill>
      <xdr:spPr>
        <a:xfrm>
          <a:off x="4419600" y="102612825"/>
          <a:ext cx="0" cy="676275"/>
        </a:xfrm>
        <a:prstGeom prst="rect">
          <a:avLst/>
        </a:prstGeom>
        <a:noFill/>
        <a:ln w="9525" cmpd="sng">
          <a:noFill/>
        </a:ln>
      </xdr:spPr>
    </xdr:pic>
    <xdr:clientData/>
  </xdr:twoCellAnchor>
  <xdr:twoCellAnchor editAs="oneCell">
    <xdr:from>
      <xdr:col>3</xdr:col>
      <xdr:colOff>0</xdr:colOff>
      <xdr:row>204</xdr:row>
      <xdr:rowOff>0</xdr:rowOff>
    </xdr:from>
    <xdr:to>
      <xdr:col>3</xdr:col>
      <xdr:colOff>0</xdr:colOff>
      <xdr:row>205</xdr:row>
      <xdr:rowOff>314325</xdr:rowOff>
    </xdr:to>
    <xdr:pic>
      <xdr:nvPicPr>
        <xdr:cNvPr id="253" name="Picture 13"/>
        <xdr:cNvPicPr preferRelativeResize="1">
          <a:picLocks noChangeAspect="1"/>
        </xdr:cNvPicPr>
      </xdr:nvPicPr>
      <xdr:blipFill>
        <a:blip r:embed="rId1"/>
        <a:stretch>
          <a:fillRect/>
        </a:stretch>
      </xdr:blipFill>
      <xdr:spPr>
        <a:xfrm>
          <a:off x="4419600" y="102108000"/>
          <a:ext cx="0" cy="819150"/>
        </a:xfrm>
        <a:prstGeom prst="rect">
          <a:avLst/>
        </a:prstGeom>
        <a:noFill/>
        <a:ln w="9525" cmpd="sng">
          <a:noFill/>
        </a:ln>
      </xdr:spPr>
    </xdr:pic>
    <xdr:clientData/>
  </xdr:twoCellAnchor>
  <xdr:twoCellAnchor editAs="oneCell">
    <xdr:from>
      <xdr:col>2</xdr:col>
      <xdr:colOff>609600</xdr:colOff>
      <xdr:row>205</xdr:row>
      <xdr:rowOff>0</xdr:rowOff>
    </xdr:from>
    <xdr:to>
      <xdr:col>2</xdr:col>
      <xdr:colOff>609600</xdr:colOff>
      <xdr:row>206</xdr:row>
      <xdr:rowOff>171450</xdr:rowOff>
    </xdr:to>
    <xdr:pic>
      <xdr:nvPicPr>
        <xdr:cNvPr id="254" name="Picture 13"/>
        <xdr:cNvPicPr preferRelativeResize="1">
          <a:picLocks noChangeAspect="1"/>
        </xdr:cNvPicPr>
      </xdr:nvPicPr>
      <xdr:blipFill>
        <a:blip r:embed="rId1"/>
        <a:stretch>
          <a:fillRect/>
        </a:stretch>
      </xdr:blipFill>
      <xdr:spPr>
        <a:xfrm>
          <a:off x="4419600" y="102612825"/>
          <a:ext cx="0" cy="676275"/>
        </a:xfrm>
        <a:prstGeom prst="rect">
          <a:avLst/>
        </a:prstGeom>
        <a:noFill/>
        <a:ln w="9525" cmpd="sng">
          <a:noFill/>
        </a:ln>
      </xdr:spPr>
    </xdr:pic>
    <xdr:clientData/>
  </xdr:twoCellAnchor>
  <xdr:twoCellAnchor editAs="oneCell">
    <xdr:from>
      <xdr:col>2</xdr:col>
      <xdr:colOff>609600</xdr:colOff>
      <xdr:row>205</xdr:row>
      <xdr:rowOff>0</xdr:rowOff>
    </xdr:from>
    <xdr:to>
      <xdr:col>2</xdr:col>
      <xdr:colOff>609600</xdr:colOff>
      <xdr:row>206</xdr:row>
      <xdr:rowOff>171450</xdr:rowOff>
    </xdr:to>
    <xdr:pic>
      <xdr:nvPicPr>
        <xdr:cNvPr id="255" name="Picture 13"/>
        <xdr:cNvPicPr preferRelativeResize="1">
          <a:picLocks noChangeAspect="1"/>
        </xdr:cNvPicPr>
      </xdr:nvPicPr>
      <xdr:blipFill>
        <a:blip r:embed="rId1"/>
        <a:stretch>
          <a:fillRect/>
        </a:stretch>
      </xdr:blipFill>
      <xdr:spPr>
        <a:xfrm>
          <a:off x="4419600" y="102612825"/>
          <a:ext cx="0" cy="676275"/>
        </a:xfrm>
        <a:prstGeom prst="rect">
          <a:avLst/>
        </a:prstGeom>
        <a:noFill/>
        <a:ln w="9525" cmpd="sng">
          <a:noFill/>
        </a:ln>
      </xdr:spPr>
    </xdr:pic>
    <xdr:clientData/>
  </xdr:twoCellAnchor>
  <xdr:twoCellAnchor editAs="oneCell">
    <xdr:from>
      <xdr:col>2</xdr:col>
      <xdr:colOff>609600</xdr:colOff>
      <xdr:row>205</xdr:row>
      <xdr:rowOff>0</xdr:rowOff>
    </xdr:from>
    <xdr:to>
      <xdr:col>2</xdr:col>
      <xdr:colOff>609600</xdr:colOff>
      <xdr:row>206</xdr:row>
      <xdr:rowOff>171450</xdr:rowOff>
    </xdr:to>
    <xdr:pic>
      <xdr:nvPicPr>
        <xdr:cNvPr id="256" name="Picture 13"/>
        <xdr:cNvPicPr preferRelativeResize="1">
          <a:picLocks noChangeAspect="1"/>
        </xdr:cNvPicPr>
      </xdr:nvPicPr>
      <xdr:blipFill>
        <a:blip r:embed="rId1"/>
        <a:stretch>
          <a:fillRect/>
        </a:stretch>
      </xdr:blipFill>
      <xdr:spPr>
        <a:xfrm>
          <a:off x="4419600" y="102612825"/>
          <a:ext cx="0" cy="676275"/>
        </a:xfrm>
        <a:prstGeom prst="rect">
          <a:avLst/>
        </a:prstGeom>
        <a:noFill/>
        <a:ln w="9525" cmpd="sng">
          <a:noFill/>
        </a:ln>
      </xdr:spPr>
    </xdr:pic>
    <xdr:clientData/>
  </xdr:twoCellAnchor>
  <xdr:twoCellAnchor editAs="oneCell">
    <xdr:from>
      <xdr:col>2</xdr:col>
      <xdr:colOff>609600</xdr:colOff>
      <xdr:row>205</xdr:row>
      <xdr:rowOff>0</xdr:rowOff>
    </xdr:from>
    <xdr:to>
      <xdr:col>2</xdr:col>
      <xdr:colOff>609600</xdr:colOff>
      <xdr:row>206</xdr:row>
      <xdr:rowOff>171450</xdr:rowOff>
    </xdr:to>
    <xdr:pic>
      <xdr:nvPicPr>
        <xdr:cNvPr id="257" name="Picture 13"/>
        <xdr:cNvPicPr preferRelativeResize="1">
          <a:picLocks noChangeAspect="1"/>
        </xdr:cNvPicPr>
      </xdr:nvPicPr>
      <xdr:blipFill>
        <a:blip r:embed="rId1"/>
        <a:stretch>
          <a:fillRect/>
        </a:stretch>
      </xdr:blipFill>
      <xdr:spPr>
        <a:xfrm>
          <a:off x="4419600" y="102612825"/>
          <a:ext cx="0" cy="676275"/>
        </a:xfrm>
        <a:prstGeom prst="rect">
          <a:avLst/>
        </a:prstGeom>
        <a:noFill/>
        <a:ln w="9525" cmpd="sng">
          <a:noFill/>
        </a:ln>
      </xdr:spPr>
    </xdr:pic>
    <xdr:clientData/>
  </xdr:twoCellAnchor>
  <xdr:twoCellAnchor editAs="oneCell">
    <xdr:from>
      <xdr:col>2</xdr:col>
      <xdr:colOff>609600</xdr:colOff>
      <xdr:row>204</xdr:row>
      <xdr:rowOff>0</xdr:rowOff>
    </xdr:from>
    <xdr:to>
      <xdr:col>2</xdr:col>
      <xdr:colOff>609600</xdr:colOff>
      <xdr:row>205</xdr:row>
      <xdr:rowOff>171450</xdr:rowOff>
    </xdr:to>
    <xdr:pic>
      <xdr:nvPicPr>
        <xdr:cNvPr id="258" name="Picture 13"/>
        <xdr:cNvPicPr preferRelativeResize="1">
          <a:picLocks noChangeAspect="1"/>
        </xdr:cNvPicPr>
      </xdr:nvPicPr>
      <xdr:blipFill>
        <a:blip r:embed="rId1"/>
        <a:stretch>
          <a:fillRect/>
        </a:stretch>
      </xdr:blipFill>
      <xdr:spPr>
        <a:xfrm>
          <a:off x="4419600" y="102108000"/>
          <a:ext cx="0" cy="676275"/>
        </a:xfrm>
        <a:prstGeom prst="rect">
          <a:avLst/>
        </a:prstGeom>
        <a:noFill/>
        <a:ln w="9525" cmpd="sng">
          <a:noFill/>
        </a:ln>
      </xdr:spPr>
    </xdr:pic>
    <xdr:clientData/>
  </xdr:twoCellAnchor>
  <xdr:twoCellAnchor editAs="oneCell">
    <xdr:from>
      <xdr:col>2</xdr:col>
      <xdr:colOff>609600</xdr:colOff>
      <xdr:row>204</xdr:row>
      <xdr:rowOff>0</xdr:rowOff>
    </xdr:from>
    <xdr:to>
      <xdr:col>2</xdr:col>
      <xdr:colOff>609600</xdr:colOff>
      <xdr:row>205</xdr:row>
      <xdr:rowOff>171450</xdr:rowOff>
    </xdr:to>
    <xdr:pic>
      <xdr:nvPicPr>
        <xdr:cNvPr id="259" name="Picture 13"/>
        <xdr:cNvPicPr preferRelativeResize="1">
          <a:picLocks noChangeAspect="1"/>
        </xdr:cNvPicPr>
      </xdr:nvPicPr>
      <xdr:blipFill>
        <a:blip r:embed="rId1"/>
        <a:stretch>
          <a:fillRect/>
        </a:stretch>
      </xdr:blipFill>
      <xdr:spPr>
        <a:xfrm>
          <a:off x="4419600" y="102108000"/>
          <a:ext cx="0" cy="676275"/>
        </a:xfrm>
        <a:prstGeom prst="rect">
          <a:avLst/>
        </a:prstGeom>
        <a:noFill/>
        <a:ln w="9525" cmpd="sng">
          <a:noFill/>
        </a:ln>
      </xdr:spPr>
    </xdr:pic>
    <xdr:clientData/>
  </xdr:twoCellAnchor>
  <xdr:twoCellAnchor editAs="oneCell">
    <xdr:from>
      <xdr:col>2</xdr:col>
      <xdr:colOff>609600</xdr:colOff>
      <xdr:row>204</xdr:row>
      <xdr:rowOff>0</xdr:rowOff>
    </xdr:from>
    <xdr:to>
      <xdr:col>2</xdr:col>
      <xdr:colOff>609600</xdr:colOff>
      <xdr:row>205</xdr:row>
      <xdr:rowOff>171450</xdr:rowOff>
    </xdr:to>
    <xdr:pic>
      <xdr:nvPicPr>
        <xdr:cNvPr id="260" name="Picture 13"/>
        <xdr:cNvPicPr preferRelativeResize="1">
          <a:picLocks noChangeAspect="1"/>
        </xdr:cNvPicPr>
      </xdr:nvPicPr>
      <xdr:blipFill>
        <a:blip r:embed="rId1"/>
        <a:stretch>
          <a:fillRect/>
        </a:stretch>
      </xdr:blipFill>
      <xdr:spPr>
        <a:xfrm>
          <a:off x="4419600" y="102108000"/>
          <a:ext cx="0" cy="676275"/>
        </a:xfrm>
        <a:prstGeom prst="rect">
          <a:avLst/>
        </a:prstGeom>
        <a:noFill/>
        <a:ln w="9525" cmpd="sng">
          <a:noFill/>
        </a:ln>
      </xdr:spPr>
    </xdr:pic>
    <xdr:clientData/>
  </xdr:twoCellAnchor>
  <xdr:twoCellAnchor editAs="oneCell">
    <xdr:from>
      <xdr:col>3</xdr:col>
      <xdr:colOff>0</xdr:colOff>
      <xdr:row>204</xdr:row>
      <xdr:rowOff>0</xdr:rowOff>
    </xdr:from>
    <xdr:to>
      <xdr:col>3</xdr:col>
      <xdr:colOff>0</xdr:colOff>
      <xdr:row>205</xdr:row>
      <xdr:rowOff>314325</xdr:rowOff>
    </xdr:to>
    <xdr:pic>
      <xdr:nvPicPr>
        <xdr:cNvPr id="261" name="Picture 13"/>
        <xdr:cNvPicPr preferRelativeResize="1">
          <a:picLocks noChangeAspect="1"/>
        </xdr:cNvPicPr>
      </xdr:nvPicPr>
      <xdr:blipFill>
        <a:blip r:embed="rId1"/>
        <a:stretch>
          <a:fillRect/>
        </a:stretch>
      </xdr:blipFill>
      <xdr:spPr>
        <a:xfrm>
          <a:off x="4419600" y="102108000"/>
          <a:ext cx="0" cy="819150"/>
        </a:xfrm>
        <a:prstGeom prst="rect">
          <a:avLst/>
        </a:prstGeom>
        <a:noFill/>
        <a:ln w="9525" cmpd="sng">
          <a:noFill/>
        </a:ln>
      </xdr:spPr>
    </xdr:pic>
    <xdr:clientData/>
  </xdr:twoCellAnchor>
  <xdr:twoCellAnchor editAs="oneCell">
    <xdr:from>
      <xdr:col>2</xdr:col>
      <xdr:colOff>609600</xdr:colOff>
      <xdr:row>204</xdr:row>
      <xdr:rowOff>0</xdr:rowOff>
    </xdr:from>
    <xdr:to>
      <xdr:col>2</xdr:col>
      <xdr:colOff>609600</xdr:colOff>
      <xdr:row>205</xdr:row>
      <xdr:rowOff>171450</xdr:rowOff>
    </xdr:to>
    <xdr:pic>
      <xdr:nvPicPr>
        <xdr:cNvPr id="262" name="Picture 13"/>
        <xdr:cNvPicPr preferRelativeResize="1">
          <a:picLocks noChangeAspect="1"/>
        </xdr:cNvPicPr>
      </xdr:nvPicPr>
      <xdr:blipFill>
        <a:blip r:embed="rId1"/>
        <a:stretch>
          <a:fillRect/>
        </a:stretch>
      </xdr:blipFill>
      <xdr:spPr>
        <a:xfrm>
          <a:off x="4419600" y="102108000"/>
          <a:ext cx="0" cy="676275"/>
        </a:xfrm>
        <a:prstGeom prst="rect">
          <a:avLst/>
        </a:prstGeom>
        <a:noFill/>
        <a:ln w="9525" cmpd="sng">
          <a:noFill/>
        </a:ln>
      </xdr:spPr>
    </xdr:pic>
    <xdr:clientData/>
  </xdr:twoCellAnchor>
  <xdr:twoCellAnchor editAs="oneCell">
    <xdr:from>
      <xdr:col>2</xdr:col>
      <xdr:colOff>609600</xdr:colOff>
      <xdr:row>204</xdr:row>
      <xdr:rowOff>0</xdr:rowOff>
    </xdr:from>
    <xdr:to>
      <xdr:col>2</xdr:col>
      <xdr:colOff>609600</xdr:colOff>
      <xdr:row>205</xdr:row>
      <xdr:rowOff>171450</xdr:rowOff>
    </xdr:to>
    <xdr:pic>
      <xdr:nvPicPr>
        <xdr:cNvPr id="263" name="Picture 13"/>
        <xdr:cNvPicPr preferRelativeResize="1">
          <a:picLocks noChangeAspect="1"/>
        </xdr:cNvPicPr>
      </xdr:nvPicPr>
      <xdr:blipFill>
        <a:blip r:embed="rId1"/>
        <a:stretch>
          <a:fillRect/>
        </a:stretch>
      </xdr:blipFill>
      <xdr:spPr>
        <a:xfrm>
          <a:off x="4419600" y="102108000"/>
          <a:ext cx="0" cy="676275"/>
        </a:xfrm>
        <a:prstGeom prst="rect">
          <a:avLst/>
        </a:prstGeom>
        <a:noFill/>
        <a:ln w="9525" cmpd="sng">
          <a:noFill/>
        </a:ln>
      </xdr:spPr>
    </xdr:pic>
    <xdr:clientData/>
  </xdr:twoCellAnchor>
  <xdr:twoCellAnchor editAs="oneCell">
    <xdr:from>
      <xdr:col>2</xdr:col>
      <xdr:colOff>609600</xdr:colOff>
      <xdr:row>204</xdr:row>
      <xdr:rowOff>0</xdr:rowOff>
    </xdr:from>
    <xdr:to>
      <xdr:col>2</xdr:col>
      <xdr:colOff>609600</xdr:colOff>
      <xdr:row>205</xdr:row>
      <xdr:rowOff>171450</xdr:rowOff>
    </xdr:to>
    <xdr:pic>
      <xdr:nvPicPr>
        <xdr:cNvPr id="264" name="Picture 13"/>
        <xdr:cNvPicPr preferRelativeResize="1">
          <a:picLocks noChangeAspect="1"/>
        </xdr:cNvPicPr>
      </xdr:nvPicPr>
      <xdr:blipFill>
        <a:blip r:embed="rId1"/>
        <a:stretch>
          <a:fillRect/>
        </a:stretch>
      </xdr:blipFill>
      <xdr:spPr>
        <a:xfrm>
          <a:off x="4419600" y="102108000"/>
          <a:ext cx="0" cy="676275"/>
        </a:xfrm>
        <a:prstGeom prst="rect">
          <a:avLst/>
        </a:prstGeom>
        <a:noFill/>
        <a:ln w="9525" cmpd="sng">
          <a:noFill/>
        </a:ln>
      </xdr:spPr>
    </xdr:pic>
    <xdr:clientData/>
  </xdr:twoCellAnchor>
  <xdr:twoCellAnchor editAs="oneCell">
    <xdr:from>
      <xdr:col>2</xdr:col>
      <xdr:colOff>609600</xdr:colOff>
      <xdr:row>204</xdr:row>
      <xdr:rowOff>0</xdr:rowOff>
    </xdr:from>
    <xdr:to>
      <xdr:col>2</xdr:col>
      <xdr:colOff>609600</xdr:colOff>
      <xdr:row>205</xdr:row>
      <xdr:rowOff>171450</xdr:rowOff>
    </xdr:to>
    <xdr:pic>
      <xdr:nvPicPr>
        <xdr:cNvPr id="265" name="Picture 13"/>
        <xdr:cNvPicPr preferRelativeResize="1">
          <a:picLocks noChangeAspect="1"/>
        </xdr:cNvPicPr>
      </xdr:nvPicPr>
      <xdr:blipFill>
        <a:blip r:embed="rId1"/>
        <a:stretch>
          <a:fillRect/>
        </a:stretch>
      </xdr:blipFill>
      <xdr:spPr>
        <a:xfrm>
          <a:off x="4419600" y="102108000"/>
          <a:ext cx="0" cy="676275"/>
        </a:xfrm>
        <a:prstGeom prst="rect">
          <a:avLst/>
        </a:prstGeom>
        <a:noFill/>
        <a:ln w="9525" cmpd="sng">
          <a:noFill/>
        </a:ln>
      </xdr:spPr>
    </xdr:pic>
    <xdr:clientData/>
  </xdr:twoCellAnchor>
  <xdr:twoCellAnchor editAs="oneCell">
    <xdr:from>
      <xdr:col>2</xdr:col>
      <xdr:colOff>609600</xdr:colOff>
      <xdr:row>204</xdr:row>
      <xdr:rowOff>0</xdr:rowOff>
    </xdr:from>
    <xdr:to>
      <xdr:col>2</xdr:col>
      <xdr:colOff>609600</xdr:colOff>
      <xdr:row>205</xdr:row>
      <xdr:rowOff>171450</xdr:rowOff>
    </xdr:to>
    <xdr:pic>
      <xdr:nvPicPr>
        <xdr:cNvPr id="266" name="Picture 13"/>
        <xdr:cNvPicPr preferRelativeResize="1">
          <a:picLocks noChangeAspect="1"/>
        </xdr:cNvPicPr>
      </xdr:nvPicPr>
      <xdr:blipFill>
        <a:blip r:embed="rId1"/>
        <a:stretch>
          <a:fillRect/>
        </a:stretch>
      </xdr:blipFill>
      <xdr:spPr>
        <a:xfrm>
          <a:off x="4419600" y="102108000"/>
          <a:ext cx="0" cy="676275"/>
        </a:xfrm>
        <a:prstGeom prst="rect">
          <a:avLst/>
        </a:prstGeom>
        <a:noFill/>
        <a:ln w="9525" cmpd="sng">
          <a:noFill/>
        </a:ln>
      </xdr:spPr>
    </xdr:pic>
    <xdr:clientData/>
  </xdr:twoCellAnchor>
  <xdr:twoCellAnchor editAs="oneCell">
    <xdr:from>
      <xdr:col>2</xdr:col>
      <xdr:colOff>609600</xdr:colOff>
      <xdr:row>204</xdr:row>
      <xdr:rowOff>0</xdr:rowOff>
    </xdr:from>
    <xdr:to>
      <xdr:col>2</xdr:col>
      <xdr:colOff>609600</xdr:colOff>
      <xdr:row>205</xdr:row>
      <xdr:rowOff>171450</xdr:rowOff>
    </xdr:to>
    <xdr:pic>
      <xdr:nvPicPr>
        <xdr:cNvPr id="267" name="Picture 13"/>
        <xdr:cNvPicPr preferRelativeResize="1">
          <a:picLocks noChangeAspect="1"/>
        </xdr:cNvPicPr>
      </xdr:nvPicPr>
      <xdr:blipFill>
        <a:blip r:embed="rId1"/>
        <a:stretch>
          <a:fillRect/>
        </a:stretch>
      </xdr:blipFill>
      <xdr:spPr>
        <a:xfrm>
          <a:off x="4419600" y="102108000"/>
          <a:ext cx="0" cy="676275"/>
        </a:xfrm>
        <a:prstGeom prst="rect">
          <a:avLst/>
        </a:prstGeom>
        <a:noFill/>
        <a:ln w="9525" cmpd="sng">
          <a:noFill/>
        </a:ln>
      </xdr:spPr>
    </xdr:pic>
    <xdr:clientData/>
  </xdr:twoCellAnchor>
  <xdr:twoCellAnchor editAs="oneCell">
    <xdr:from>
      <xdr:col>2</xdr:col>
      <xdr:colOff>609600</xdr:colOff>
      <xdr:row>204</xdr:row>
      <xdr:rowOff>0</xdr:rowOff>
    </xdr:from>
    <xdr:to>
      <xdr:col>2</xdr:col>
      <xdr:colOff>609600</xdr:colOff>
      <xdr:row>205</xdr:row>
      <xdr:rowOff>171450</xdr:rowOff>
    </xdr:to>
    <xdr:pic>
      <xdr:nvPicPr>
        <xdr:cNvPr id="268" name="Picture 13"/>
        <xdr:cNvPicPr preferRelativeResize="1">
          <a:picLocks noChangeAspect="1"/>
        </xdr:cNvPicPr>
      </xdr:nvPicPr>
      <xdr:blipFill>
        <a:blip r:embed="rId1"/>
        <a:stretch>
          <a:fillRect/>
        </a:stretch>
      </xdr:blipFill>
      <xdr:spPr>
        <a:xfrm>
          <a:off x="4419600" y="102108000"/>
          <a:ext cx="0" cy="676275"/>
        </a:xfrm>
        <a:prstGeom prst="rect">
          <a:avLst/>
        </a:prstGeom>
        <a:noFill/>
        <a:ln w="9525" cmpd="sng">
          <a:noFill/>
        </a:ln>
      </xdr:spPr>
    </xdr:pic>
    <xdr:clientData/>
  </xdr:twoCellAnchor>
  <xdr:twoCellAnchor editAs="oneCell">
    <xdr:from>
      <xdr:col>3</xdr:col>
      <xdr:colOff>0</xdr:colOff>
      <xdr:row>204</xdr:row>
      <xdr:rowOff>0</xdr:rowOff>
    </xdr:from>
    <xdr:to>
      <xdr:col>3</xdr:col>
      <xdr:colOff>0</xdr:colOff>
      <xdr:row>205</xdr:row>
      <xdr:rowOff>314325</xdr:rowOff>
    </xdr:to>
    <xdr:pic>
      <xdr:nvPicPr>
        <xdr:cNvPr id="269" name="Picture 13"/>
        <xdr:cNvPicPr preferRelativeResize="1">
          <a:picLocks noChangeAspect="1"/>
        </xdr:cNvPicPr>
      </xdr:nvPicPr>
      <xdr:blipFill>
        <a:blip r:embed="rId1"/>
        <a:stretch>
          <a:fillRect/>
        </a:stretch>
      </xdr:blipFill>
      <xdr:spPr>
        <a:xfrm>
          <a:off x="4419600" y="102108000"/>
          <a:ext cx="0" cy="819150"/>
        </a:xfrm>
        <a:prstGeom prst="rect">
          <a:avLst/>
        </a:prstGeom>
        <a:noFill/>
        <a:ln w="9525" cmpd="sng">
          <a:noFill/>
        </a:ln>
      </xdr:spPr>
    </xdr:pic>
    <xdr:clientData/>
  </xdr:twoCellAnchor>
  <xdr:twoCellAnchor editAs="oneCell">
    <xdr:from>
      <xdr:col>2</xdr:col>
      <xdr:colOff>609600</xdr:colOff>
      <xdr:row>204</xdr:row>
      <xdr:rowOff>0</xdr:rowOff>
    </xdr:from>
    <xdr:to>
      <xdr:col>2</xdr:col>
      <xdr:colOff>609600</xdr:colOff>
      <xdr:row>205</xdr:row>
      <xdr:rowOff>171450</xdr:rowOff>
    </xdr:to>
    <xdr:pic>
      <xdr:nvPicPr>
        <xdr:cNvPr id="270" name="Picture 13"/>
        <xdr:cNvPicPr preferRelativeResize="1">
          <a:picLocks noChangeAspect="1"/>
        </xdr:cNvPicPr>
      </xdr:nvPicPr>
      <xdr:blipFill>
        <a:blip r:embed="rId1"/>
        <a:stretch>
          <a:fillRect/>
        </a:stretch>
      </xdr:blipFill>
      <xdr:spPr>
        <a:xfrm>
          <a:off x="4419600" y="102108000"/>
          <a:ext cx="0" cy="676275"/>
        </a:xfrm>
        <a:prstGeom prst="rect">
          <a:avLst/>
        </a:prstGeom>
        <a:noFill/>
        <a:ln w="9525" cmpd="sng">
          <a:noFill/>
        </a:ln>
      </xdr:spPr>
    </xdr:pic>
    <xdr:clientData/>
  </xdr:twoCellAnchor>
  <xdr:twoCellAnchor editAs="oneCell">
    <xdr:from>
      <xdr:col>2</xdr:col>
      <xdr:colOff>609600</xdr:colOff>
      <xdr:row>204</xdr:row>
      <xdr:rowOff>0</xdr:rowOff>
    </xdr:from>
    <xdr:to>
      <xdr:col>2</xdr:col>
      <xdr:colOff>609600</xdr:colOff>
      <xdr:row>205</xdr:row>
      <xdr:rowOff>171450</xdr:rowOff>
    </xdr:to>
    <xdr:pic>
      <xdr:nvPicPr>
        <xdr:cNvPr id="271" name="Picture 13"/>
        <xdr:cNvPicPr preferRelativeResize="1">
          <a:picLocks noChangeAspect="1"/>
        </xdr:cNvPicPr>
      </xdr:nvPicPr>
      <xdr:blipFill>
        <a:blip r:embed="rId1"/>
        <a:stretch>
          <a:fillRect/>
        </a:stretch>
      </xdr:blipFill>
      <xdr:spPr>
        <a:xfrm>
          <a:off x="4419600" y="102108000"/>
          <a:ext cx="0" cy="676275"/>
        </a:xfrm>
        <a:prstGeom prst="rect">
          <a:avLst/>
        </a:prstGeom>
        <a:noFill/>
        <a:ln w="9525" cmpd="sng">
          <a:noFill/>
        </a:ln>
      </xdr:spPr>
    </xdr:pic>
    <xdr:clientData/>
  </xdr:twoCellAnchor>
  <xdr:twoCellAnchor editAs="oneCell">
    <xdr:from>
      <xdr:col>2</xdr:col>
      <xdr:colOff>609600</xdr:colOff>
      <xdr:row>204</xdr:row>
      <xdr:rowOff>0</xdr:rowOff>
    </xdr:from>
    <xdr:to>
      <xdr:col>2</xdr:col>
      <xdr:colOff>609600</xdr:colOff>
      <xdr:row>205</xdr:row>
      <xdr:rowOff>171450</xdr:rowOff>
    </xdr:to>
    <xdr:pic>
      <xdr:nvPicPr>
        <xdr:cNvPr id="272" name="Picture 13"/>
        <xdr:cNvPicPr preferRelativeResize="1">
          <a:picLocks noChangeAspect="1"/>
        </xdr:cNvPicPr>
      </xdr:nvPicPr>
      <xdr:blipFill>
        <a:blip r:embed="rId1"/>
        <a:stretch>
          <a:fillRect/>
        </a:stretch>
      </xdr:blipFill>
      <xdr:spPr>
        <a:xfrm>
          <a:off x="4419600" y="102108000"/>
          <a:ext cx="0" cy="676275"/>
        </a:xfrm>
        <a:prstGeom prst="rect">
          <a:avLst/>
        </a:prstGeom>
        <a:noFill/>
        <a:ln w="9525" cmpd="sng">
          <a:noFill/>
        </a:ln>
      </xdr:spPr>
    </xdr:pic>
    <xdr:clientData/>
  </xdr:twoCellAnchor>
  <xdr:twoCellAnchor editAs="oneCell">
    <xdr:from>
      <xdr:col>2</xdr:col>
      <xdr:colOff>609600</xdr:colOff>
      <xdr:row>214</xdr:row>
      <xdr:rowOff>0</xdr:rowOff>
    </xdr:from>
    <xdr:to>
      <xdr:col>2</xdr:col>
      <xdr:colOff>609600</xdr:colOff>
      <xdr:row>215</xdr:row>
      <xdr:rowOff>171450</xdr:rowOff>
    </xdr:to>
    <xdr:pic>
      <xdr:nvPicPr>
        <xdr:cNvPr id="273" name="Picture 13"/>
        <xdr:cNvPicPr preferRelativeResize="1">
          <a:picLocks noChangeAspect="1"/>
        </xdr:cNvPicPr>
      </xdr:nvPicPr>
      <xdr:blipFill>
        <a:blip r:embed="rId1"/>
        <a:stretch>
          <a:fillRect/>
        </a:stretch>
      </xdr:blipFill>
      <xdr:spPr>
        <a:xfrm>
          <a:off x="4419600" y="107156250"/>
          <a:ext cx="0" cy="676275"/>
        </a:xfrm>
        <a:prstGeom prst="rect">
          <a:avLst/>
        </a:prstGeom>
        <a:noFill/>
        <a:ln w="9525" cmpd="sng">
          <a:noFill/>
        </a:ln>
      </xdr:spPr>
    </xdr:pic>
    <xdr:clientData/>
  </xdr:twoCellAnchor>
  <xdr:twoCellAnchor editAs="oneCell">
    <xdr:from>
      <xdr:col>2</xdr:col>
      <xdr:colOff>609600</xdr:colOff>
      <xdr:row>214</xdr:row>
      <xdr:rowOff>0</xdr:rowOff>
    </xdr:from>
    <xdr:to>
      <xdr:col>2</xdr:col>
      <xdr:colOff>609600</xdr:colOff>
      <xdr:row>215</xdr:row>
      <xdr:rowOff>171450</xdr:rowOff>
    </xdr:to>
    <xdr:pic>
      <xdr:nvPicPr>
        <xdr:cNvPr id="274" name="Picture 13"/>
        <xdr:cNvPicPr preferRelativeResize="1">
          <a:picLocks noChangeAspect="1"/>
        </xdr:cNvPicPr>
      </xdr:nvPicPr>
      <xdr:blipFill>
        <a:blip r:embed="rId1"/>
        <a:stretch>
          <a:fillRect/>
        </a:stretch>
      </xdr:blipFill>
      <xdr:spPr>
        <a:xfrm>
          <a:off x="4419600" y="107156250"/>
          <a:ext cx="0" cy="676275"/>
        </a:xfrm>
        <a:prstGeom prst="rect">
          <a:avLst/>
        </a:prstGeom>
        <a:noFill/>
        <a:ln w="9525" cmpd="sng">
          <a:noFill/>
        </a:ln>
      </xdr:spPr>
    </xdr:pic>
    <xdr:clientData/>
  </xdr:twoCellAnchor>
  <xdr:twoCellAnchor editAs="oneCell">
    <xdr:from>
      <xdr:col>2</xdr:col>
      <xdr:colOff>609600</xdr:colOff>
      <xdr:row>214</xdr:row>
      <xdr:rowOff>0</xdr:rowOff>
    </xdr:from>
    <xdr:to>
      <xdr:col>2</xdr:col>
      <xdr:colOff>609600</xdr:colOff>
      <xdr:row>215</xdr:row>
      <xdr:rowOff>171450</xdr:rowOff>
    </xdr:to>
    <xdr:pic>
      <xdr:nvPicPr>
        <xdr:cNvPr id="275" name="Picture 13"/>
        <xdr:cNvPicPr preferRelativeResize="1">
          <a:picLocks noChangeAspect="1"/>
        </xdr:cNvPicPr>
      </xdr:nvPicPr>
      <xdr:blipFill>
        <a:blip r:embed="rId1"/>
        <a:stretch>
          <a:fillRect/>
        </a:stretch>
      </xdr:blipFill>
      <xdr:spPr>
        <a:xfrm>
          <a:off x="4419600" y="107156250"/>
          <a:ext cx="0" cy="676275"/>
        </a:xfrm>
        <a:prstGeom prst="rect">
          <a:avLst/>
        </a:prstGeom>
        <a:noFill/>
        <a:ln w="9525" cmpd="sng">
          <a:noFill/>
        </a:ln>
      </xdr:spPr>
    </xdr:pic>
    <xdr:clientData/>
  </xdr:twoCellAnchor>
  <xdr:twoCellAnchor editAs="oneCell">
    <xdr:from>
      <xdr:col>3</xdr:col>
      <xdr:colOff>0</xdr:colOff>
      <xdr:row>206</xdr:row>
      <xdr:rowOff>0</xdr:rowOff>
    </xdr:from>
    <xdr:to>
      <xdr:col>3</xdr:col>
      <xdr:colOff>0</xdr:colOff>
      <xdr:row>207</xdr:row>
      <xdr:rowOff>314325</xdr:rowOff>
    </xdr:to>
    <xdr:pic>
      <xdr:nvPicPr>
        <xdr:cNvPr id="276" name="Picture 13"/>
        <xdr:cNvPicPr preferRelativeResize="1">
          <a:picLocks noChangeAspect="1"/>
        </xdr:cNvPicPr>
      </xdr:nvPicPr>
      <xdr:blipFill>
        <a:blip r:embed="rId1"/>
        <a:stretch>
          <a:fillRect/>
        </a:stretch>
      </xdr:blipFill>
      <xdr:spPr>
        <a:xfrm>
          <a:off x="4419600" y="103117650"/>
          <a:ext cx="0" cy="819150"/>
        </a:xfrm>
        <a:prstGeom prst="rect">
          <a:avLst/>
        </a:prstGeom>
        <a:noFill/>
        <a:ln w="9525" cmpd="sng">
          <a:noFill/>
        </a:ln>
      </xdr:spPr>
    </xdr:pic>
    <xdr:clientData/>
  </xdr:twoCellAnchor>
  <xdr:twoCellAnchor editAs="oneCell">
    <xdr:from>
      <xdr:col>2</xdr:col>
      <xdr:colOff>609600</xdr:colOff>
      <xdr:row>214</xdr:row>
      <xdr:rowOff>0</xdr:rowOff>
    </xdr:from>
    <xdr:to>
      <xdr:col>2</xdr:col>
      <xdr:colOff>609600</xdr:colOff>
      <xdr:row>215</xdr:row>
      <xdr:rowOff>171450</xdr:rowOff>
    </xdr:to>
    <xdr:pic>
      <xdr:nvPicPr>
        <xdr:cNvPr id="277" name="Picture 13"/>
        <xdr:cNvPicPr preferRelativeResize="1">
          <a:picLocks noChangeAspect="1"/>
        </xdr:cNvPicPr>
      </xdr:nvPicPr>
      <xdr:blipFill>
        <a:blip r:embed="rId1"/>
        <a:stretch>
          <a:fillRect/>
        </a:stretch>
      </xdr:blipFill>
      <xdr:spPr>
        <a:xfrm>
          <a:off x="4419600" y="107156250"/>
          <a:ext cx="0" cy="676275"/>
        </a:xfrm>
        <a:prstGeom prst="rect">
          <a:avLst/>
        </a:prstGeom>
        <a:noFill/>
        <a:ln w="9525" cmpd="sng">
          <a:noFill/>
        </a:ln>
      </xdr:spPr>
    </xdr:pic>
    <xdr:clientData/>
  </xdr:twoCellAnchor>
  <xdr:twoCellAnchor editAs="oneCell">
    <xdr:from>
      <xdr:col>2</xdr:col>
      <xdr:colOff>609600</xdr:colOff>
      <xdr:row>214</xdr:row>
      <xdr:rowOff>0</xdr:rowOff>
    </xdr:from>
    <xdr:to>
      <xdr:col>2</xdr:col>
      <xdr:colOff>609600</xdr:colOff>
      <xdr:row>215</xdr:row>
      <xdr:rowOff>171450</xdr:rowOff>
    </xdr:to>
    <xdr:pic>
      <xdr:nvPicPr>
        <xdr:cNvPr id="278" name="Picture 13"/>
        <xdr:cNvPicPr preferRelativeResize="1">
          <a:picLocks noChangeAspect="1"/>
        </xdr:cNvPicPr>
      </xdr:nvPicPr>
      <xdr:blipFill>
        <a:blip r:embed="rId1"/>
        <a:stretch>
          <a:fillRect/>
        </a:stretch>
      </xdr:blipFill>
      <xdr:spPr>
        <a:xfrm>
          <a:off x="4419600" y="107156250"/>
          <a:ext cx="0" cy="676275"/>
        </a:xfrm>
        <a:prstGeom prst="rect">
          <a:avLst/>
        </a:prstGeom>
        <a:noFill/>
        <a:ln w="9525" cmpd="sng">
          <a:noFill/>
        </a:ln>
      </xdr:spPr>
    </xdr:pic>
    <xdr:clientData/>
  </xdr:twoCellAnchor>
  <xdr:twoCellAnchor editAs="oneCell">
    <xdr:from>
      <xdr:col>2</xdr:col>
      <xdr:colOff>609600</xdr:colOff>
      <xdr:row>214</xdr:row>
      <xdr:rowOff>0</xdr:rowOff>
    </xdr:from>
    <xdr:to>
      <xdr:col>2</xdr:col>
      <xdr:colOff>609600</xdr:colOff>
      <xdr:row>215</xdr:row>
      <xdr:rowOff>171450</xdr:rowOff>
    </xdr:to>
    <xdr:pic>
      <xdr:nvPicPr>
        <xdr:cNvPr id="279" name="Picture 13"/>
        <xdr:cNvPicPr preferRelativeResize="1">
          <a:picLocks noChangeAspect="1"/>
        </xdr:cNvPicPr>
      </xdr:nvPicPr>
      <xdr:blipFill>
        <a:blip r:embed="rId1"/>
        <a:stretch>
          <a:fillRect/>
        </a:stretch>
      </xdr:blipFill>
      <xdr:spPr>
        <a:xfrm>
          <a:off x="4419600" y="107156250"/>
          <a:ext cx="0" cy="676275"/>
        </a:xfrm>
        <a:prstGeom prst="rect">
          <a:avLst/>
        </a:prstGeom>
        <a:noFill/>
        <a:ln w="9525" cmpd="sng">
          <a:noFill/>
        </a:ln>
      </xdr:spPr>
    </xdr:pic>
    <xdr:clientData/>
  </xdr:twoCellAnchor>
  <xdr:twoCellAnchor editAs="oneCell">
    <xdr:from>
      <xdr:col>2</xdr:col>
      <xdr:colOff>609600</xdr:colOff>
      <xdr:row>214</xdr:row>
      <xdr:rowOff>0</xdr:rowOff>
    </xdr:from>
    <xdr:to>
      <xdr:col>2</xdr:col>
      <xdr:colOff>609600</xdr:colOff>
      <xdr:row>215</xdr:row>
      <xdr:rowOff>171450</xdr:rowOff>
    </xdr:to>
    <xdr:pic>
      <xdr:nvPicPr>
        <xdr:cNvPr id="280" name="Picture 13"/>
        <xdr:cNvPicPr preferRelativeResize="1">
          <a:picLocks noChangeAspect="1"/>
        </xdr:cNvPicPr>
      </xdr:nvPicPr>
      <xdr:blipFill>
        <a:blip r:embed="rId1"/>
        <a:stretch>
          <a:fillRect/>
        </a:stretch>
      </xdr:blipFill>
      <xdr:spPr>
        <a:xfrm>
          <a:off x="4419600" y="107156250"/>
          <a:ext cx="0" cy="676275"/>
        </a:xfrm>
        <a:prstGeom prst="rect">
          <a:avLst/>
        </a:prstGeom>
        <a:noFill/>
        <a:ln w="9525" cmpd="sng">
          <a:noFill/>
        </a:ln>
      </xdr:spPr>
    </xdr:pic>
    <xdr:clientData/>
  </xdr:twoCellAnchor>
  <xdr:twoCellAnchor editAs="oneCell">
    <xdr:from>
      <xdr:col>2</xdr:col>
      <xdr:colOff>609600</xdr:colOff>
      <xdr:row>214</xdr:row>
      <xdr:rowOff>0</xdr:rowOff>
    </xdr:from>
    <xdr:to>
      <xdr:col>2</xdr:col>
      <xdr:colOff>609600</xdr:colOff>
      <xdr:row>215</xdr:row>
      <xdr:rowOff>171450</xdr:rowOff>
    </xdr:to>
    <xdr:pic>
      <xdr:nvPicPr>
        <xdr:cNvPr id="281" name="Picture 13"/>
        <xdr:cNvPicPr preferRelativeResize="1">
          <a:picLocks noChangeAspect="1"/>
        </xdr:cNvPicPr>
      </xdr:nvPicPr>
      <xdr:blipFill>
        <a:blip r:embed="rId1"/>
        <a:stretch>
          <a:fillRect/>
        </a:stretch>
      </xdr:blipFill>
      <xdr:spPr>
        <a:xfrm>
          <a:off x="4419600" y="107156250"/>
          <a:ext cx="0" cy="676275"/>
        </a:xfrm>
        <a:prstGeom prst="rect">
          <a:avLst/>
        </a:prstGeom>
        <a:noFill/>
        <a:ln w="9525" cmpd="sng">
          <a:noFill/>
        </a:ln>
      </xdr:spPr>
    </xdr:pic>
    <xdr:clientData/>
  </xdr:twoCellAnchor>
  <xdr:twoCellAnchor editAs="oneCell">
    <xdr:from>
      <xdr:col>2</xdr:col>
      <xdr:colOff>609600</xdr:colOff>
      <xdr:row>214</xdr:row>
      <xdr:rowOff>0</xdr:rowOff>
    </xdr:from>
    <xdr:to>
      <xdr:col>2</xdr:col>
      <xdr:colOff>609600</xdr:colOff>
      <xdr:row>215</xdr:row>
      <xdr:rowOff>171450</xdr:rowOff>
    </xdr:to>
    <xdr:pic>
      <xdr:nvPicPr>
        <xdr:cNvPr id="282" name="Picture 13"/>
        <xdr:cNvPicPr preferRelativeResize="1">
          <a:picLocks noChangeAspect="1"/>
        </xdr:cNvPicPr>
      </xdr:nvPicPr>
      <xdr:blipFill>
        <a:blip r:embed="rId1"/>
        <a:stretch>
          <a:fillRect/>
        </a:stretch>
      </xdr:blipFill>
      <xdr:spPr>
        <a:xfrm>
          <a:off x="4419600" y="107156250"/>
          <a:ext cx="0" cy="676275"/>
        </a:xfrm>
        <a:prstGeom prst="rect">
          <a:avLst/>
        </a:prstGeom>
        <a:noFill/>
        <a:ln w="9525" cmpd="sng">
          <a:noFill/>
        </a:ln>
      </xdr:spPr>
    </xdr:pic>
    <xdr:clientData/>
  </xdr:twoCellAnchor>
  <xdr:twoCellAnchor editAs="oneCell">
    <xdr:from>
      <xdr:col>2</xdr:col>
      <xdr:colOff>609600</xdr:colOff>
      <xdr:row>214</xdr:row>
      <xdr:rowOff>0</xdr:rowOff>
    </xdr:from>
    <xdr:to>
      <xdr:col>2</xdr:col>
      <xdr:colOff>609600</xdr:colOff>
      <xdr:row>215</xdr:row>
      <xdr:rowOff>171450</xdr:rowOff>
    </xdr:to>
    <xdr:pic>
      <xdr:nvPicPr>
        <xdr:cNvPr id="283" name="Picture 13"/>
        <xdr:cNvPicPr preferRelativeResize="1">
          <a:picLocks noChangeAspect="1"/>
        </xdr:cNvPicPr>
      </xdr:nvPicPr>
      <xdr:blipFill>
        <a:blip r:embed="rId1"/>
        <a:stretch>
          <a:fillRect/>
        </a:stretch>
      </xdr:blipFill>
      <xdr:spPr>
        <a:xfrm>
          <a:off x="4419600" y="107156250"/>
          <a:ext cx="0" cy="676275"/>
        </a:xfrm>
        <a:prstGeom prst="rect">
          <a:avLst/>
        </a:prstGeom>
        <a:noFill/>
        <a:ln w="9525" cmpd="sng">
          <a:noFill/>
        </a:ln>
      </xdr:spPr>
    </xdr:pic>
    <xdr:clientData/>
  </xdr:twoCellAnchor>
  <xdr:twoCellAnchor editAs="oneCell">
    <xdr:from>
      <xdr:col>3</xdr:col>
      <xdr:colOff>0</xdr:colOff>
      <xdr:row>206</xdr:row>
      <xdr:rowOff>0</xdr:rowOff>
    </xdr:from>
    <xdr:to>
      <xdr:col>3</xdr:col>
      <xdr:colOff>0</xdr:colOff>
      <xdr:row>207</xdr:row>
      <xdr:rowOff>314325</xdr:rowOff>
    </xdr:to>
    <xdr:pic>
      <xdr:nvPicPr>
        <xdr:cNvPr id="284" name="Picture 13"/>
        <xdr:cNvPicPr preferRelativeResize="1">
          <a:picLocks noChangeAspect="1"/>
        </xdr:cNvPicPr>
      </xdr:nvPicPr>
      <xdr:blipFill>
        <a:blip r:embed="rId1"/>
        <a:stretch>
          <a:fillRect/>
        </a:stretch>
      </xdr:blipFill>
      <xdr:spPr>
        <a:xfrm>
          <a:off x="4419600" y="103117650"/>
          <a:ext cx="0" cy="819150"/>
        </a:xfrm>
        <a:prstGeom prst="rect">
          <a:avLst/>
        </a:prstGeom>
        <a:noFill/>
        <a:ln w="9525" cmpd="sng">
          <a:noFill/>
        </a:ln>
      </xdr:spPr>
    </xdr:pic>
    <xdr:clientData/>
  </xdr:twoCellAnchor>
  <xdr:twoCellAnchor editAs="oneCell">
    <xdr:from>
      <xdr:col>2</xdr:col>
      <xdr:colOff>609600</xdr:colOff>
      <xdr:row>214</xdr:row>
      <xdr:rowOff>0</xdr:rowOff>
    </xdr:from>
    <xdr:to>
      <xdr:col>2</xdr:col>
      <xdr:colOff>609600</xdr:colOff>
      <xdr:row>215</xdr:row>
      <xdr:rowOff>171450</xdr:rowOff>
    </xdr:to>
    <xdr:pic>
      <xdr:nvPicPr>
        <xdr:cNvPr id="285" name="Picture 13"/>
        <xdr:cNvPicPr preferRelativeResize="1">
          <a:picLocks noChangeAspect="1"/>
        </xdr:cNvPicPr>
      </xdr:nvPicPr>
      <xdr:blipFill>
        <a:blip r:embed="rId1"/>
        <a:stretch>
          <a:fillRect/>
        </a:stretch>
      </xdr:blipFill>
      <xdr:spPr>
        <a:xfrm>
          <a:off x="4419600" y="107156250"/>
          <a:ext cx="0" cy="676275"/>
        </a:xfrm>
        <a:prstGeom prst="rect">
          <a:avLst/>
        </a:prstGeom>
        <a:noFill/>
        <a:ln w="9525" cmpd="sng">
          <a:noFill/>
        </a:ln>
      </xdr:spPr>
    </xdr:pic>
    <xdr:clientData/>
  </xdr:twoCellAnchor>
  <xdr:twoCellAnchor editAs="oneCell">
    <xdr:from>
      <xdr:col>2</xdr:col>
      <xdr:colOff>609600</xdr:colOff>
      <xdr:row>214</xdr:row>
      <xdr:rowOff>0</xdr:rowOff>
    </xdr:from>
    <xdr:to>
      <xdr:col>2</xdr:col>
      <xdr:colOff>609600</xdr:colOff>
      <xdr:row>215</xdr:row>
      <xdr:rowOff>171450</xdr:rowOff>
    </xdr:to>
    <xdr:pic>
      <xdr:nvPicPr>
        <xdr:cNvPr id="286" name="Picture 13"/>
        <xdr:cNvPicPr preferRelativeResize="1">
          <a:picLocks noChangeAspect="1"/>
        </xdr:cNvPicPr>
      </xdr:nvPicPr>
      <xdr:blipFill>
        <a:blip r:embed="rId1"/>
        <a:stretch>
          <a:fillRect/>
        </a:stretch>
      </xdr:blipFill>
      <xdr:spPr>
        <a:xfrm>
          <a:off x="4419600" y="107156250"/>
          <a:ext cx="0" cy="676275"/>
        </a:xfrm>
        <a:prstGeom prst="rect">
          <a:avLst/>
        </a:prstGeom>
        <a:noFill/>
        <a:ln w="9525" cmpd="sng">
          <a:noFill/>
        </a:ln>
      </xdr:spPr>
    </xdr:pic>
    <xdr:clientData/>
  </xdr:twoCellAnchor>
  <xdr:twoCellAnchor editAs="oneCell">
    <xdr:from>
      <xdr:col>2</xdr:col>
      <xdr:colOff>609600</xdr:colOff>
      <xdr:row>214</xdr:row>
      <xdr:rowOff>0</xdr:rowOff>
    </xdr:from>
    <xdr:to>
      <xdr:col>2</xdr:col>
      <xdr:colOff>609600</xdr:colOff>
      <xdr:row>215</xdr:row>
      <xdr:rowOff>171450</xdr:rowOff>
    </xdr:to>
    <xdr:pic>
      <xdr:nvPicPr>
        <xdr:cNvPr id="287" name="Picture 13"/>
        <xdr:cNvPicPr preferRelativeResize="1">
          <a:picLocks noChangeAspect="1"/>
        </xdr:cNvPicPr>
      </xdr:nvPicPr>
      <xdr:blipFill>
        <a:blip r:embed="rId1"/>
        <a:stretch>
          <a:fillRect/>
        </a:stretch>
      </xdr:blipFill>
      <xdr:spPr>
        <a:xfrm>
          <a:off x="4419600" y="107156250"/>
          <a:ext cx="0" cy="676275"/>
        </a:xfrm>
        <a:prstGeom prst="rect">
          <a:avLst/>
        </a:prstGeom>
        <a:noFill/>
        <a:ln w="9525" cmpd="sng">
          <a:noFill/>
        </a:ln>
      </xdr:spPr>
    </xdr:pic>
    <xdr:clientData/>
  </xdr:twoCellAnchor>
  <xdr:twoCellAnchor editAs="oneCell">
    <xdr:from>
      <xdr:col>2</xdr:col>
      <xdr:colOff>609600</xdr:colOff>
      <xdr:row>214</xdr:row>
      <xdr:rowOff>0</xdr:rowOff>
    </xdr:from>
    <xdr:to>
      <xdr:col>2</xdr:col>
      <xdr:colOff>609600</xdr:colOff>
      <xdr:row>215</xdr:row>
      <xdr:rowOff>171450</xdr:rowOff>
    </xdr:to>
    <xdr:pic>
      <xdr:nvPicPr>
        <xdr:cNvPr id="288" name="Picture 13"/>
        <xdr:cNvPicPr preferRelativeResize="1">
          <a:picLocks noChangeAspect="1"/>
        </xdr:cNvPicPr>
      </xdr:nvPicPr>
      <xdr:blipFill>
        <a:blip r:embed="rId1"/>
        <a:stretch>
          <a:fillRect/>
        </a:stretch>
      </xdr:blipFill>
      <xdr:spPr>
        <a:xfrm>
          <a:off x="4419600" y="107156250"/>
          <a:ext cx="0" cy="676275"/>
        </a:xfrm>
        <a:prstGeom prst="rect">
          <a:avLst/>
        </a:prstGeom>
        <a:noFill/>
        <a:ln w="9525" cmpd="sng">
          <a:noFill/>
        </a:ln>
      </xdr:spPr>
    </xdr:pic>
    <xdr:clientData/>
  </xdr:twoCellAnchor>
  <xdr:twoCellAnchor editAs="oneCell">
    <xdr:from>
      <xdr:col>2</xdr:col>
      <xdr:colOff>609600</xdr:colOff>
      <xdr:row>205</xdr:row>
      <xdr:rowOff>0</xdr:rowOff>
    </xdr:from>
    <xdr:to>
      <xdr:col>2</xdr:col>
      <xdr:colOff>609600</xdr:colOff>
      <xdr:row>206</xdr:row>
      <xdr:rowOff>171450</xdr:rowOff>
    </xdr:to>
    <xdr:pic>
      <xdr:nvPicPr>
        <xdr:cNvPr id="289" name="Picture 13"/>
        <xdr:cNvPicPr preferRelativeResize="1">
          <a:picLocks noChangeAspect="1"/>
        </xdr:cNvPicPr>
      </xdr:nvPicPr>
      <xdr:blipFill>
        <a:blip r:embed="rId1"/>
        <a:stretch>
          <a:fillRect/>
        </a:stretch>
      </xdr:blipFill>
      <xdr:spPr>
        <a:xfrm>
          <a:off x="4419600" y="102612825"/>
          <a:ext cx="0" cy="676275"/>
        </a:xfrm>
        <a:prstGeom prst="rect">
          <a:avLst/>
        </a:prstGeom>
        <a:noFill/>
        <a:ln w="9525" cmpd="sng">
          <a:noFill/>
        </a:ln>
      </xdr:spPr>
    </xdr:pic>
    <xdr:clientData/>
  </xdr:twoCellAnchor>
  <xdr:twoCellAnchor editAs="oneCell">
    <xdr:from>
      <xdr:col>2</xdr:col>
      <xdr:colOff>609600</xdr:colOff>
      <xdr:row>205</xdr:row>
      <xdr:rowOff>0</xdr:rowOff>
    </xdr:from>
    <xdr:to>
      <xdr:col>2</xdr:col>
      <xdr:colOff>609600</xdr:colOff>
      <xdr:row>206</xdr:row>
      <xdr:rowOff>171450</xdr:rowOff>
    </xdr:to>
    <xdr:pic>
      <xdr:nvPicPr>
        <xdr:cNvPr id="290" name="Picture 13"/>
        <xdr:cNvPicPr preferRelativeResize="1">
          <a:picLocks noChangeAspect="1"/>
        </xdr:cNvPicPr>
      </xdr:nvPicPr>
      <xdr:blipFill>
        <a:blip r:embed="rId1"/>
        <a:stretch>
          <a:fillRect/>
        </a:stretch>
      </xdr:blipFill>
      <xdr:spPr>
        <a:xfrm>
          <a:off x="4419600" y="102612825"/>
          <a:ext cx="0" cy="676275"/>
        </a:xfrm>
        <a:prstGeom prst="rect">
          <a:avLst/>
        </a:prstGeom>
        <a:noFill/>
        <a:ln w="9525" cmpd="sng">
          <a:noFill/>
        </a:ln>
      </xdr:spPr>
    </xdr:pic>
    <xdr:clientData/>
  </xdr:twoCellAnchor>
  <xdr:twoCellAnchor editAs="oneCell">
    <xdr:from>
      <xdr:col>2</xdr:col>
      <xdr:colOff>609600</xdr:colOff>
      <xdr:row>205</xdr:row>
      <xdr:rowOff>0</xdr:rowOff>
    </xdr:from>
    <xdr:to>
      <xdr:col>2</xdr:col>
      <xdr:colOff>609600</xdr:colOff>
      <xdr:row>206</xdr:row>
      <xdr:rowOff>171450</xdr:rowOff>
    </xdr:to>
    <xdr:pic>
      <xdr:nvPicPr>
        <xdr:cNvPr id="291" name="Picture 13"/>
        <xdr:cNvPicPr preferRelativeResize="1">
          <a:picLocks noChangeAspect="1"/>
        </xdr:cNvPicPr>
      </xdr:nvPicPr>
      <xdr:blipFill>
        <a:blip r:embed="rId1"/>
        <a:stretch>
          <a:fillRect/>
        </a:stretch>
      </xdr:blipFill>
      <xdr:spPr>
        <a:xfrm>
          <a:off x="4419600" y="102612825"/>
          <a:ext cx="0" cy="676275"/>
        </a:xfrm>
        <a:prstGeom prst="rect">
          <a:avLst/>
        </a:prstGeom>
        <a:noFill/>
        <a:ln w="9525" cmpd="sng">
          <a:noFill/>
        </a:ln>
      </xdr:spPr>
    </xdr:pic>
    <xdr:clientData/>
  </xdr:twoCellAnchor>
  <xdr:twoCellAnchor editAs="oneCell">
    <xdr:from>
      <xdr:col>3</xdr:col>
      <xdr:colOff>0</xdr:colOff>
      <xdr:row>204</xdr:row>
      <xdr:rowOff>0</xdr:rowOff>
    </xdr:from>
    <xdr:to>
      <xdr:col>3</xdr:col>
      <xdr:colOff>0</xdr:colOff>
      <xdr:row>205</xdr:row>
      <xdr:rowOff>314325</xdr:rowOff>
    </xdr:to>
    <xdr:pic>
      <xdr:nvPicPr>
        <xdr:cNvPr id="292" name="Picture 13"/>
        <xdr:cNvPicPr preferRelativeResize="1">
          <a:picLocks noChangeAspect="1"/>
        </xdr:cNvPicPr>
      </xdr:nvPicPr>
      <xdr:blipFill>
        <a:blip r:embed="rId1"/>
        <a:stretch>
          <a:fillRect/>
        </a:stretch>
      </xdr:blipFill>
      <xdr:spPr>
        <a:xfrm>
          <a:off x="4419600" y="102108000"/>
          <a:ext cx="0" cy="819150"/>
        </a:xfrm>
        <a:prstGeom prst="rect">
          <a:avLst/>
        </a:prstGeom>
        <a:noFill/>
        <a:ln w="9525" cmpd="sng">
          <a:noFill/>
        </a:ln>
      </xdr:spPr>
    </xdr:pic>
    <xdr:clientData/>
  </xdr:twoCellAnchor>
  <xdr:twoCellAnchor editAs="oneCell">
    <xdr:from>
      <xdr:col>2</xdr:col>
      <xdr:colOff>609600</xdr:colOff>
      <xdr:row>205</xdr:row>
      <xdr:rowOff>0</xdr:rowOff>
    </xdr:from>
    <xdr:to>
      <xdr:col>2</xdr:col>
      <xdr:colOff>609600</xdr:colOff>
      <xdr:row>206</xdr:row>
      <xdr:rowOff>171450</xdr:rowOff>
    </xdr:to>
    <xdr:pic>
      <xdr:nvPicPr>
        <xdr:cNvPr id="293" name="Picture 13"/>
        <xdr:cNvPicPr preferRelativeResize="1">
          <a:picLocks noChangeAspect="1"/>
        </xdr:cNvPicPr>
      </xdr:nvPicPr>
      <xdr:blipFill>
        <a:blip r:embed="rId1"/>
        <a:stretch>
          <a:fillRect/>
        </a:stretch>
      </xdr:blipFill>
      <xdr:spPr>
        <a:xfrm>
          <a:off x="4419600" y="102612825"/>
          <a:ext cx="0" cy="676275"/>
        </a:xfrm>
        <a:prstGeom prst="rect">
          <a:avLst/>
        </a:prstGeom>
        <a:noFill/>
        <a:ln w="9525" cmpd="sng">
          <a:noFill/>
        </a:ln>
      </xdr:spPr>
    </xdr:pic>
    <xdr:clientData/>
  </xdr:twoCellAnchor>
  <xdr:twoCellAnchor editAs="oneCell">
    <xdr:from>
      <xdr:col>2</xdr:col>
      <xdr:colOff>609600</xdr:colOff>
      <xdr:row>205</xdr:row>
      <xdr:rowOff>0</xdr:rowOff>
    </xdr:from>
    <xdr:to>
      <xdr:col>2</xdr:col>
      <xdr:colOff>609600</xdr:colOff>
      <xdr:row>206</xdr:row>
      <xdr:rowOff>171450</xdr:rowOff>
    </xdr:to>
    <xdr:pic>
      <xdr:nvPicPr>
        <xdr:cNvPr id="294" name="Picture 13"/>
        <xdr:cNvPicPr preferRelativeResize="1">
          <a:picLocks noChangeAspect="1"/>
        </xdr:cNvPicPr>
      </xdr:nvPicPr>
      <xdr:blipFill>
        <a:blip r:embed="rId1"/>
        <a:stretch>
          <a:fillRect/>
        </a:stretch>
      </xdr:blipFill>
      <xdr:spPr>
        <a:xfrm>
          <a:off x="4419600" y="102612825"/>
          <a:ext cx="0" cy="676275"/>
        </a:xfrm>
        <a:prstGeom prst="rect">
          <a:avLst/>
        </a:prstGeom>
        <a:noFill/>
        <a:ln w="9525" cmpd="sng">
          <a:noFill/>
        </a:ln>
      </xdr:spPr>
    </xdr:pic>
    <xdr:clientData/>
  </xdr:twoCellAnchor>
  <xdr:twoCellAnchor editAs="oneCell">
    <xdr:from>
      <xdr:col>2</xdr:col>
      <xdr:colOff>609600</xdr:colOff>
      <xdr:row>205</xdr:row>
      <xdr:rowOff>0</xdr:rowOff>
    </xdr:from>
    <xdr:to>
      <xdr:col>2</xdr:col>
      <xdr:colOff>609600</xdr:colOff>
      <xdr:row>206</xdr:row>
      <xdr:rowOff>171450</xdr:rowOff>
    </xdr:to>
    <xdr:pic>
      <xdr:nvPicPr>
        <xdr:cNvPr id="295" name="Picture 13"/>
        <xdr:cNvPicPr preferRelativeResize="1">
          <a:picLocks noChangeAspect="1"/>
        </xdr:cNvPicPr>
      </xdr:nvPicPr>
      <xdr:blipFill>
        <a:blip r:embed="rId1"/>
        <a:stretch>
          <a:fillRect/>
        </a:stretch>
      </xdr:blipFill>
      <xdr:spPr>
        <a:xfrm>
          <a:off x="4419600" y="102612825"/>
          <a:ext cx="0" cy="676275"/>
        </a:xfrm>
        <a:prstGeom prst="rect">
          <a:avLst/>
        </a:prstGeom>
        <a:noFill/>
        <a:ln w="9525" cmpd="sng">
          <a:noFill/>
        </a:ln>
      </xdr:spPr>
    </xdr:pic>
    <xdr:clientData/>
  </xdr:twoCellAnchor>
  <xdr:twoCellAnchor editAs="oneCell">
    <xdr:from>
      <xdr:col>2</xdr:col>
      <xdr:colOff>609600</xdr:colOff>
      <xdr:row>205</xdr:row>
      <xdr:rowOff>0</xdr:rowOff>
    </xdr:from>
    <xdr:to>
      <xdr:col>2</xdr:col>
      <xdr:colOff>609600</xdr:colOff>
      <xdr:row>206</xdr:row>
      <xdr:rowOff>171450</xdr:rowOff>
    </xdr:to>
    <xdr:pic>
      <xdr:nvPicPr>
        <xdr:cNvPr id="296" name="Picture 13"/>
        <xdr:cNvPicPr preferRelativeResize="1">
          <a:picLocks noChangeAspect="1"/>
        </xdr:cNvPicPr>
      </xdr:nvPicPr>
      <xdr:blipFill>
        <a:blip r:embed="rId1"/>
        <a:stretch>
          <a:fillRect/>
        </a:stretch>
      </xdr:blipFill>
      <xdr:spPr>
        <a:xfrm>
          <a:off x="4419600" y="102612825"/>
          <a:ext cx="0" cy="676275"/>
        </a:xfrm>
        <a:prstGeom prst="rect">
          <a:avLst/>
        </a:prstGeom>
        <a:noFill/>
        <a:ln w="9525" cmpd="sng">
          <a:noFill/>
        </a:ln>
      </xdr:spPr>
    </xdr:pic>
    <xdr:clientData/>
  </xdr:twoCellAnchor>
  <xdr:twoCellAnchor editAs="oneCell">
    <xdr:from>
      <xdr:col>1</xdr:col>
      <xdr:colOff>1152525</xdr:colOff>
      <xdr:row>202</xdr:row>
      <xdr:rowOff>0</xdr:rowOff>
    </xdr:from>
    <xdr:to>
      <xdr:col>1</xdr:col>
      <xdr:colOff>1152525</xdr:colOff>
      <xdr:row>202</xdr:row>
      <xdr:rowOff>38100</xdr:rowOff>
    </xdr:to>
    <xdr:pic>
      <xdr:nvPicPr>
        <xdr:cNvPr id="297" name="Picture 13"/>
        <xdr:cNvPicPr preferRelativeResize="1">
          <a:picLocks noChangeAspect="1"/>
        </xdr:cNvPicPr>
      </xdr:nvPicPr>
      <xdr:blipFill>
        <a:blip r:embed="rId1"/>
        <a:stretch>
          <a:fillRect/>
        </a:stretch>
      </xdr:blipFill>
      <xdr:spPr>
        <a:xfrm>
          <a:off x="2343150" y="101098350"/>
          <a:ext cx="0" cy="38100"/>
        </a:xfrm>
        <a:prstGeom prst="rect">
          <a:avLst/>
        </a:prstGeom>
        <a:noFill/>
        <a:ln w="9525" cmpd="sng">
          <a:noFill/>
        </a:ln>
      </xdr:spPr>
    </xdr:pic>
    <xdr:clientData/>
  </xdr:twoCellAnchor>
  <xdr:twoCellAnchor editAs="oneCell">
    <xdr:from>
      <xdr:col>1</xdr:col>
      <xdr:colOff>1152525</xdr:colOff>
      <xdr:row>202</xdr:row>
      <xdr:rowOff>0</xdr:rowOff>
    </xdr:from>
    <xdr:to>
      <xdr:col>1</xdr:col>
      <xdr:colOff>1152525</xdr:colOff>
      <xdr:row>202</xdr:row>
      <xdr:rowOff>38100</xdr:rowOff>
    </xdr:to>
    <xdr:pic>
      <xdr:nvPicPr>
        <xdr:cNvPr id="298" name="Picture 13"/>
        <xdr:cNvPicPr preferRelativeResize="1">
          <a:picLocks noChangeAspect="1"/>
        </xdr:cNvPicPr>
      </xdr:nvPicPr>
      <xdr:blipFill>
        <a:blip r:embed="rId1"/>
        <a:stretch>
          <a:fillRect/>
        </a:stretch>
      </xdr:blipFill>
      <xdr:spPr>
        <a:xfrm>
          <a:off x="2343150" y="101098350"/>
          <a:ext cx="0" cy="38100"/>
        </a:xfrm>
        <a:prstGeom prst="rect">
          <a:avLst/>
        </a:prstGeom>
        <a:noFill/>
        <a:ln w="9525" cmpd="sng">
          <a:noFill/>
        </a:ln>
      </xdr:spPr>
    </xdr:pic>
    <xdr:clientData/>
  </xdr:twoCellAnchor>
  <xdr:twoCellAnchor editAs="oneCell">
    <xdr:from>
      <xdr:col>1</xdr:col>
      <xdr:colOff>1152525</xdr:colOff>
      <xdr:row>202</xdr:row>
      <xdr:rowOff>0</xdr:rowOff>
    </xdr:from>
    <xdr:to>
      <xdr:col>1</xdr:col>
      <xdr:colOff>1152525</xdr:colOff>
      <xdr:row>202</xdr:row>
      <xdr:rowOff>38100</xdr:rowOff>
    </xdr:to>
    <xdr:pic>
      <xdr:nvPicPr>
        <xdr:cNvPr id="299" name="Picture 13"/>
        <xdr:cNvPicPr preferRelativeResize="1">
          <a:picLocks noChangeAspect="1"/>
        </xdr:cNvPicPr>
      </xdr:nvPicPr>
      <xdr:blipFill>
        <a:blip r:embed="rId1"/>
        <a:stretch>
          <a:fillRect/>
        </a:stretch>
      </xdr:blipFill>
      <xdr:spPr>
        <a:xfrm>
          <a:off x="2343150" y="101098350"/>
          <a:ext cx="0" cy="38100"/>
        </a:xfrm>
        <a:prstGeom prst="rect">
          <a:avLst/>
        </a:prstGeom>
        <a:noFill/>
        <a:ln w="9525" cmpd="sng">
          <a:noFill/>
        </a:ln>
      </xdr:spPr>
    </xdr:pic>
    <xdr:clientData/>
  </xdr:twoCellAnchor>
  <xdr:twoCellAnchor editAs="oneCell">
    <xdr:from>
      <xdr:col>1</xdr:col>
      <xdr:colOff>1152525</xdr:colOff>
      <xdr:row>202</xdr:row>
      <xdr:rowOff>0</xdr:rowOff>
    </xdr:from>
    <xdr:to>
      <xdr:col>1</xdr:col>
      <xdr:colOff>1152525</xdr:colOff>
      <xdr:row>202</xdr:row>
      <xdr:rowOff>38100</xdr:rowOff>
    </xdr:to>
    <xdr:pic>
      <xdr:nvPicPr>
        <xdr:cNvPr id="300" name="Picture 13"/>
        <xdr:cNvPicPr preferRelativeResize="1">
          <a:picLocks noChangeAspect="1"/>
        </xdr:cNvPicPr>
      </xdr:nvPicPr>
      <xdr:blipFill>
        <a:blip r:embed="rId1"/>
        <a:stretch>
          <a:fillRect/>
        </a:stretch>
      </xdr:blipFill>
      <xdr:spPr>
        <a:xfrm>
          <a:off x="2343150" y="101098350"/>
          <a:ext cx="0" cy="38100"/>
        </a:xfrm>
        <a:prstGeom prst="rect">
          <a:avLst/>
        </a:prstGeom>
        <a:noFill/>
        <a:ln w="9525" cmpd="sng">
          <a:noFill/>
        </a:ln>
      </xdr:spPr>
    </xdr:pic>
    <xdr:clientData/>
  </xdr:twoCellAnchor>
  <xdr:twoCellAnchor editAs="oneCell">
    <xdr:from>
      <xdr:col>1</xdr:col>
      <xdr:colOff>1152525</xdr:colOff>
      <xdr:row>202</xdr:row>
      <xdr:rowOff>0</xdr:rowOff>
    </xdr:from>
    <xdr:to>
      <xdr:col>1</xdr:col>
      <xdr:colOff>1152525</xdr:colOff>
      <xdr:row>202</xdr:row>
      <xdr:rowOff>38100</xdr:rowOff>
    </xdr:to>
    <xdr:pic>
      <xdr:nvPicPr>
        <xdr:cNvPr id="301" name="Picture 13"/>
        <xdr:cNvPicPr preferRelativeResize="1">
          <a:picLocks noChangeAspect="1"/>
        </xdr:cNvPicPr>
      </xdr:nvPicPr>
      <xdr:blipFill>
        <a:blip r:embed="rId1"/>
        <a:stretch>
          <a:fillRect/>
        </a:stretch>
      </xdr:blipFill>
      <xdr:spPr>
        <a:xfrm>
          <a:off x="2343150" y="101098350"/>
          <a:ext cx="0" cy="38100"/>
        </a:xfrm>
        <a:prstGeom prst="rect">
          <a:avLst/>
        </a:prstGeom>
        <a:noFill/>
        <a:ln w="9525" cmpd="sng">
          <a:noFill/>
        </a:ln>
      </xdr:spPr>
    </xdr:pic>
    <xdr:clientData/>
  </xdr:twoCellAnchor>
  <xdr:twoCellAnchor editAs="oneCell">
    <xdr:from>
      <xdr:col>1</xdr:col>
      <xdr:colOff>1152525</xdr:colOff>
      <xdr:row>202</xdr:row>
      <xdr:rowOff>0</xdr:rowOff>
    </xdr:from>
    <xdr:to>
      <xdr:col>1</xdr:col>
      <xdr:colOff>1152525</xdr:colOff>
      <xdr:row>202</xdr:row>
      <xdr:rowOff>38100</xdr:rowOff>
    </xdr:to>
    <xdr:pic>
      <xdr:nvPicPr>
        <xdr:cNvPr id="302" name="Picture 13"/>
        <xdr:cNvPicPr preferRelativeResize="1">
          <a:picLocks noChangeAspect="1"/>
        </xdr:cNvPicPr>
      </xdr:nvPicPr>
      <xdr:blipFill>
        <a:blip r:embed="rId1"/>
        <a:stretch>
          <a:fillRect/>
        </a:stretch>
      </xdr:blipFill>
      <xdr:spPr>
        <a:xfrm>
          <a:off x="2343150" y="101098350"/>
          <a:ext cx="0" cy="38100"/>
        </a:xfrm>
        <a:prstGeom prst="rect">
          <a:avLst/>
        </a:prstGeom>
        <a:noFill/>
        <a:ln w="9525" cmpd="sng">
          <a:noFill/>
        </a:ln>
      </xdr:spPr>
    </xdr:pic>
    <xdr:clientData/>
  </xdr:twoCellAnchor>
  <xdr:twoCellAnchor editAs="oneCell">
    <xdr:from>
      <xdr:col>1</xdr:col>
      <xdr:colOff>1152525</xdr:colOff>
      <xdr:row>202</xdr:row>
      <xdr:rowOff>0</xdr:rowOff>
    </xdr:from>
    <xdr:to>
      <xdr:col>1</xdr:col>
      <xdr:colOff>1152525</xdr:colOff>
      <xdr:row>202</xdr:row>
      <xdr:rowOff>38100</xdr:rowOff>
    </xdr:to>
    <xdr:pic>
      <xdr:nvPicPr>
        <xdr:cNvPr id="303" name="Picture 13"/>
        <xdr:cNvPicPr preferRelativeResize="1">
          <a:picLocks noChangeAspect="1"/>
        </xdr:cNvPicPr>
      </xdr:nvPicPr>
      <xdr:blipFill>
        <a:blip r:embed="rId1"/>
        <a:stretch>
          <a:fillRect/>
        </a:stretch>
      </xdr:blipFill>
      <xdr:spPr>
        <a:xfrm>
          <a:off x="2343150" y="101098350"/>
          <a:ext cx="0" cy="38100"/>
        </a:xfrm>
        <a:prstGeom prst="rect">
          <a:avLst/>
        </a:prstGeom>
        <a:noFill/>
        <a:ln w="9525" cmpd="sng">
          <a:noFill/>
        </a:ln>
      </xdr:spPr>
    </xdr:pic>
    <xdr:clientData/>
  </xdr:twoCellAnchor>
  <xdr:twoCellAnchor editAs="oneCell">
    <xdr:from>
      <xdr:col>1</xdr:col>
      <xdr:colOff>1152525</xdr:colOff>
      <xdr:row>202</xdr:row>
      <xdr:rowOff>0</xdr:rowOff>
    </xdr:from>
    <xdr:to>
      <xdr:col>1</xdr:col>
      <xdr:colOff>1152525</xdr:colOff>
      <xdr:row>202</xdr:row>
      <xdr:rowOff>38100</xdr:rowOff>
    </xdr:to>
    <xdr:pic>
      <xdr:nvPicPr>
        <xdr:cNvPr id="304" name="Picture 13"/>
        <xdr:cNvPicPr preferRelativeResize="1">
          <a:picLocks noChangeAspect="1"/>
        </xdr:cNvPicPr>
      </xdr:nvPicPr>
      <xdr:blipFill>
        <a:blip r:embed="rId1"/>
        <a:stretch>
          <a:fillRect/>
        </a:stretch>
      </xdr:blipFill>
      <xdr:spPr>
        <a:xfrm>
          <a:off x="2343150" y="101098350"/>
          <a:ext cx="0" cy="38100"/>
        </a:xfrm>
        <a:prstGeom prst="rect">
          <a:avLst/>
        </a:prstGeom>
        <a:noFill/>
        <a:ln w="9525" cmpd="sng">
          <a:noFill/>
        </a:ln>
      </xdr:spPr>
    </xdr:pic>
    <xdr:clientData/>
  </xdr:twoCellAnchor>
  <xdr:twoCellAnchor editAs="oneCell">
    <xdr:from>
      <xdr:col>1</xdr:col>
      <xdr:colOff>1152525</xdr:colOff>
      <xdr:row>203</xdr:row>
      <xdr:rowOff>0</xdr:rowOff>
    </xdr:from>
    <xdr:to>
      <xdr:col>1</xdr:col>
      <xdr:colOff>1152525</xdr:colOff>
      <xdr:row>203</xdr:row>
      <xdr:rowOff>38100</xdr:rowOff>
    </xdr:to>
    <xdr:pic>
      <xdr:nvPicPr>
        <xdr:cNvPr id="305" name="Picture 13"/>
        <xdr:cNvPicPr preferRelativeResize="1">
          <a:picLocks noChangeAspect="1"/>
        </xdr:cNvPicPr>
      </xdr:nvPicPr>
      <xdr:blipFill>
        <a:blip r:embed="rId1"/>
        <a:stretch>
          <a:fillRect/>
        </a:stretch>
      </xdr:blipFill>
      <xdr:spPr>
        <a:xfrm>
          <a:off x="2343150" y="101603175"/>
          <a:ext cx="0" cy="38100"/>
        </a:xfrm>
        <a:prstGeom prst="rect">
          <a:avLst/>
        </a:prstGeom>
        <a:noFill/>
        <a:ln w="9525" cmpd="sng">
          <a:noFill/>
        </a:ln>
      </xdr:spPr>
    </xdr:pic>
    <xdr:clientData/>
  </xdr:twoCellAnchor>
  <xdr:twoCellAnchor editAs="oneCell">
    <xdr:from>
      <xdr:col>1</xdr:col>
      <xdr:colOff>1152525</xdr:colOff>
      <xdr:row>203</xdr:row>
      <xdr:rowOff>0</xdr:rowOff>
    </xdr:from>
    <xdr:to>
      <xdr:col>1</xdr:col>
      <xdr:colOff>1152525</xdr:colOff>
      <xdr:row>203</xdr:row>
      <xdr:rowOff>38100</xdr:rowOff>
    </xdr:to>
    <xdr:pic>
      <xdr:nvPicPr>
        <xdr:cNvPr id="306" name="Picture 13"/>
        <xdr:cNvPicPr preferRelativeResize="1">
          <a:picLocks noChangeAspect="1"/>
        </xdr:cNvPicPr>
      </xdr:nvPicPr>
      <xdr:blipFill>
        <a:blip r:embed="rId1"/>
        <a:stretch>
          <a:fillRect/>
        </a:stretch>
      </xdr:blipFill>
      <xdr:spPr>
        <a:xfrm>
          <a:off x="2343150" y="101603175"/>
          <a:ext cx="0" cy="38100"/>
        </a:xfrm>
        <a:prstGeom prst="rect">
          <a:avLst/>
        </a:prstGeom>
        <a:noFill/>
        <a:ln w="9525" cmpd="sng">
          <a:noFill/>
        </a:ln>
      </xdr:spPr>
    </xdr:pic>
    <xdr:clientData/>
  </xdr:twoCellAnchor>
  <xdr:twoCellAnchor editAs="oneCell">
    <xdr:from>
      <xdr:col>1</xdr:col>
      <xdr:colOff>1152525</xdr:colOff>
      <xdr:row>203</xdr:row>
      <xdr:rowOff>0</xdr:rowOff>
    </xdr:from>
    <xdr:to>
      <xdr:col>1</xdr:col>
      <xdr:colOff>1152525</xdr:colOff>
      <xdr:row>203</xdr:row>
      <xdr:rowOff>38100</xdr:rowOff>
    </xdr:to>
    <xdr:pic>
      <xdr:nvPicPr>
        <xdr:cNvPr id="307" name="Picture 13"/>
        <xdr:cNvPicPr preferRelativeResize="1">
          <a:picLocks noChangeAspect="1"/>
        </xdr:cNvPicPr>
      </xdr:nvPicPr>
      <xdr:blipFill>
        <a:blip r:embed="rId1"/>
        <a:stretch>
          <a:fillRect/>
        </a:stretch>
      </xdr:blipFill>
      <xdr:spPr>
        <a:xfrm>
          <a:off x="2343150" y="101603175"/>
          <a:ext cx="0" cy="38100"/>
        </a:xfrm>
        <a:prstGeom prst="rect">
          <a:avLst/>
        </a:prstGeom>
        <a:noFill/>
        <a:ln w="9525" cmpd="sng">
          <a:noFill/>
        </a:ln>
      </xdr:spPr>
    </xdr:pic>
    <xdr:clientData/>
  </xdr:twoCellAnchor>
  <xdr:twoCellAnchor editAs="oneCell">
    <xdr:from>
      <xdr:col>1</xdr:col>
      <xdr:colOff>1152525</xdr:colOff>
      <xdr:row>203</xdr:row>
      <xdr:rowOff>0</xdr:rowOff>
    </xdr:from>
    <xdr:to>
      <xdr:col>1</xdr:col>
      <xdr:colOff>1152525</xdr:colOff>
      <xdr:row>203</xdr:row>
      <xdr:rowOff>38100</xdr:rowOff>
    </xdr:to>
    <xdr:pic>
      <xdr:nvPicPr>
        <xdr:cNvPr id="308" name="Picture 13"/>
        <xdr:cNvPicPr preferRelativeResize="1">
          <a:picLocks noChangeAspect="1"/>
        </xdr:cNvPicPr>
      </xdr:nvPicPr>
      <xdr:blipFill>
        <a:blip r:embed="rId1"/>
        <a:stretch>
          <a:fillRect/>
        </a:stretch>
      </xdr:blipFill>
      <xdr:spPr>
        <a:xfrm>
          <a:off x="2343150" y="101603175"/>
          <a:ext cx="0" cy="38100"/>
        </a:xfrm>
        <a:prstGeom prst="rect">
          <a:avLst/>
        </a:prstGeom>
        <a:noFill/>
        <a:ln w="9525" cmpd="sng">
          <a:noFill/>
        </a:ln>
      </xdr:spPr>
    </xdr:pic>
    <xdr:clientData/>
  </xdr:twoCellAnchor>
  <xdr:twoCellAnchor editAs="oneCell">
    <xdr:from>
      <xdr:col>1</xdr:col>
      <xdr:colOff>1152525</xdr:colOff>
      <xdr:row>209</xdr:row>
      <xdr:rowOff>38100</xdr:rowOff>
    </xdr:from>
    <xdr:to>
      <xdr:col>1</xdr:col>
      <xdr:colOff>1152525</xdr:colOff>
      <xdr:row>209</xdr:row>
      <xdr:rowOff>38100</xdr:rowOff>
    </xdr:to>
    <xdr:pic>
      <xdr:nvPicPr>
        <xdr:cNvPr id="309" name="Picture 13"/>
        <xdr:cNvPicPr preferRelativeResize="1">
          <a:picLocks noChangeAspect="1"/>
        </xdr:cNvPicPr>
      </xdr:nvPicPr>
      <xdr:blipFill>
        <a:blip r:embed="rId1"/>
        <a:stretch>
          <a:fillRect/>
        </a:stretch>
      </xdr:blipFill>
      <xdr:spPr>
        <a:xfrm>
          <a:off x="2343150" y="104670225"/>
          <a:ext cx="0" cy="0"/>
        </a:xfrm>
        <a:prstGeom prst="rect">
          <a:avLst/>
        </a:prstGeom>
        <a:noFill/>
        <a:ln w="9525" cmpd="sng">
          <a:noFill/>
        </a:ln>
      </xdr:spPr>
    </xdr:pic>
    <xdr:clientData/>
  </xdr:twoCellAnchor>
  <xdr:twoCellAnchor editAs="oneCell">
    <xdr:from>
      <xdr:col>1</xdr:col>
      <xdr:colOff>1152525</xdr:colOff>
      <xdr:row>209</xdr:row>
      <xdr:rowOff>38100</xdr:rowOff>
    </xdr:from>
    <xdr:to>
      <xdr:col>1</xdr:col>
      <xdr:colOff>1152525</xdr:colOff>
      <xdr:row>209</xdr:row>
      <xdr:rowOff>38100</xdr:rowOff>
    </xdr:to>
    <xdr:pic>
      <xdr:nvPicPr>
        <xdr:cNvPr id="310" name="Picture 13"/>
        <xdr:cNvPicPr preferRelativeResize="1">
          <a:picLocks noChangeAspect="1"/>
        </xdr:cNvPicPr>
      </xdr:nvPicPr>
      <xdr:blipFill>
        <a:blip r:embed="rId1"/>
        <a:stretch>
          <a:fillRect/>
        </a:stretch>
      </xdr:blipFill>
      <xdr:spPr>
        <a:xfrm>
          <a:off x="2343150" y="104670225"/>
          <a:ext cx="0" cy="0"/>
        </a:xfrm>
        <a:prstGeom prst="rect">
          <a:avLst/>
        </a:prstGeom>
        <a:noFill/>
        <a:ln w="9525" cmpd="sng">
          <a:noFill/>
        </a:ln>
      </xdr:spPr>
    </xdr:pic>
    <xdr:clientData/>
  </xdr:twoCellAnchor>
  <xdr:twoCellAnchor editAs="oneCell">
    <xdr:from>
      <xdr:col>1</xdr:col>
      <xdr:colOff>1152525</xdr:colOff>
      <xdr:row>209</xdr:row>
      <xdr:rowOff>38100</xdr:rowOff>
    </xdr:from>
    <xdr:to>
      <xdr:col>1</xdr:col>
      <xdr:colOff>1152525</xdr:colOff>
      <xdr:row>209</xdr:row>
      <xdr:rowOff>38100</xdr:rowOff>
    </xdr:to>
    <xdr:pic>
      <xdr:nvPicPr>
        <xdr:cNvPr id="311" name="Picture 13"/>
        <xdr:cNvPicPr preferRelativeResize="1">
          <a:picLocks noChangeAspect="1"/>
        </xdr:cNvPicPr>
      </xdr:nvPicPr>
      <xdr:blipFill>
        <a:blip r:embed="rId1"/>
        <a:stretch>
          <a:fillRect/>
        </a:stretch>
      </xdr:blipFill>
      <xdr:spPr>
        <a:xfrm>
          <a:off x="2343150" y="104670225"/>
          <a:ext cx="0" cy="0"/>
        </a:xfrm>
        <a:prstGeom prst="rect">
          <a:avLst/>
        </a:prstGeom>
        <a:noFill/>
        <a:ln w="9525" cmpd="sng">
          <a:noFill/>
        </a:ln>
      </xdr:spPr>
    </xdr:pic>
    <xdr:clientData/>
  </xdr:twoCellAnchor>
  <xdr:twoCellAnchor editAs="oneCell">
    <xdr:from>
      <xdr:col>1</xdr:col>
      <xdr:colOff>1152525</xdr:colOff>
      <xdr:row>209</xdr:row>
      <xdr:rowOff>38100</xdr:rowOff>
    </xdr:from>
    <xdr:to>
      <xdr:col>1</xdr:col>
      <xdr:colOff>1152525</xdr:colOff>
      <xdr:row>209</xdr:row>
      <xdr:rowOff>38100</xdr:rowOff>
    </xdr:to>
    <xdr:pic>
      <xdr:nvPicPr>
        <xdr:cNvPr id="312" name="Picture 13"/>
        <xdr:cNvPicPr preferRelativeResize="1">
          <a:picLocks noChangeAspect="1"/>
        </xdr:cNvPicPr>
      </xdr:nvPicPr>
      <xdr:blipFill>
        <a:blip r:embed="rId1"/>
        <a:stretch>
          <a:fillRect/>
        </a:stretch>
      </xdr:blipFill>
      <xdr:spPr>
        <a:xfrm>
          <a:off x="2343150" y="104670225"/>
          <a:ext cx="0" cy="0"/>
        </a:xfrm>
        <a:prstGeom prst="rect">
          <a:avLst/>
        </a:prstGeom>
        <a:noFill/>
        <a:ln w="9525" cmpd="sng">
          <a:noFill/>
        </a:ln>
      </xdr:spPr>
    </xdr:pic>
    <xdr:clientData/>
  </xdr:twoCellAnchor>
  <xdr:twoCellAnchor editAs="oneCell">
    <xdr:from>
      <xdr:col>1</xdr:col>
      <xdr:colOff>1209675</xdr:colOff>
      <xdr:row>198</xdr:row>
      <xdr:rowOff>0</xdr:rowOff>
    </xdr:from>
    <xdr:to>
      <xdr:col>1</xdr:col>
      <xdr:colOff>1209675</xdr:colOff>
      <xdr:row>199</xdr:row>
      <xdr:rowOff>171450</xdr:rowOff>
    </xdr:to>
    <xdr:pic>
      <xdr:nvPicPr>
        <xdr:cNvPr id="313" name="Picture 13"/>
        <xdr:cNvPicPr preferRelativeResize="1">
          <a:picLocks noChangeAspect="1"/>
        </xdr:cNvPicPr>
      </xdr:nvPicPr>
      <xdr:blipFill>
        <a:blip r:embed="rId1"/>
        <a:stretch>
          <a:fillRect/>
        </a:stretch>
      </xdr:blipFill>
      <xdr:spPr>
        <a:xfrm>
          <a:off x="2400300" y="99079050"/>
          <a:ext cx="0" cy="676275"/>
        </a:xfrm>
        <a:prstGeom prst="rect">
          <a:avLst/>
        </a:prstGeom>
        <a:noFill/>
        <a:ln w="9525" cmpd="sng">
          <a:noFill/>
        </a:ln>
      </xdr:spPr>
    </xdr:pic>
    <xdr:clientData/>
  </xdr:twoCellAnchor>
  <xdr:twoCellAnchor editAs="oneCell">
    <xdr:from>
      <xdr:col>1</xdr:col>
      <xdr:colOff>1209675</xdr:colOff>
      <xdr:row>198</xdr:row>
      <xdr:rowOff>0</xdr:rowOff>
    </xdr:from>
    <xdr:to>
      <xdr:col>1</xdr:col>
      <xdr:colOff>1209675</xdr:colOff>
      <xdr:row>199</xdr:row>
      <xdr:rowOff>171450</xdr:rowOff>
    </xdr:to>
    <xdr:pic>
      <xdr:nvPicPr>
        <xdr:cNvPr id="314" name="Picture 13"/>
        <xdr:cNvPicPr preferRelativeResize="1">
          <a:picLocks noChangeAspect="1"/>
        </xdr:cNvPicPr>
      </xdr:nvPicPr>
      <xdr:blipFill>
        <a:blip r:embed="rId1"/>
        <a:stretch>
          <a:fillRect/>
        </a:stretch>
      </xdr:blipFill>
      <xdr:spPr>
        <a:xfrm>
          <a:off x="2400300" y="99079050"/>
          <a:ext cx="0" cy="676275"/>
        </a:xfrm>
        <a:prstGeom prst="rect">
          <a:avLst/>
        </a:prstGeom>
        <a:noFill/>
        <a:ln w="9525" cmpd="sng">
          <a:noFill/>
        </a:ln>
      </xdr:spPr>
    </xdr:pic>
    <xdr:clientData/>
  </xdr:twoCellAnchor>
  <xdr:twoCellAnchor editAs="oneCell">
    <xdr:from>
      <xdr:col>1</xdr:col>
      <xdr:colOff>1209675</xdr:colOff>
      <xdr:row>198</xdr:row>
      <xdr:rowOff>0</xdr:rowOff>
    </xdr:from>
    <xdr:to>
      <xdr:col>1</xdr:col>
      <xdr:colOff>1209675</xdr:colOff>
      <xdr:row>199</xdr:row>
      <xdr:rowOff>171450</xdr:rowOff>
    </xdr:to>
    <xdr:pic>
      <xdr:nvPicPr>
        <xdr:cNvPr id="315" name="Picture 13"/>
        <xdr:cNvPicPr preferRelativeResize="1">
          <a:picLocks noChangeAspect="1"/>
        </xdr:cNvPicPr>
      </xdr:nvPicPr>
      <xdr:blipFill>
        <a:blip r:embed="rId1"/>
        <a:stretch>
          <a:fillRect/>
        </a:stretch>
      </xdr:blipFill>
      <xdr:spPr>
        <a:xfrm>
          <a:off x="2400300" y="99079050"/>
          <a:ext cx="0" cy="676275"/>
        </a:xfrm>
        <a:prstGeom prst="rect">
          <a:avLst/>
        </a:prstGeom>
        <a:noFill/>
        <a:ln w="9525" cmpd="sng">
          <a:noFill/>
        </a:ln>
      </xdr:spPr>
    </xdr:pic>
    <xdr:clientData/>
  </xdr:twoCellAnchor>
  <xdr:twoCellAnchor editAs="oneCell">
    <xdr:from>
      <xdr:col>1</xdr:col>
      <xdr:colOff>1285875</xdr:colOff>
      <xdr:row>198</xdr:row>
      <xdr:rowOff>0</xdr:rowOff>
    </xdr:from>
    <xdr:to>
      <xdr:col>1</xdr:col>
      <xdr:colOff>1285875</xdr:colOff>
      <xdr:row>199</xdr:row>
      <xdr:rowOff>323850</xdr:rowOff>
    </xdr:to>
    <xdr:pic>
      <xdr:nvPicPr>
        <xdr:cNvPr id="316" name="Picture 13"/>
        <xdr:cNvPicPr preferRelativeResize="1">
          <a:picLocks noChangeAspect="1"/>
        </xdr:cNvPicPr>
      </xdr:nvPicPr>
      <xdr:blipFill>
        <a:blip r:embed="rId1"/>
        <a:stretch>
          <a:fillRect/>
        </a:stretch>
      </xdr:blipFill>
      <xdr:spPr>
        <a:xfrm>
          <a:off x="2476500" y="99079050"/>
          <a:ext cx="0" cy="828675"/>
        </a:xfrm>
        <a:prstGeom prst="rect">
          <a:avLst/>
        </a:prstGeom>
        <a:noFill/>
        <a:ln w="9525" cmpd="sng">
          <a:noFill/>
        </a:ln>
      </xdr:spPr>
    </xdr:pic>
    <xdr:clientData/>
  </xdr:twoCellAnchor>
  <xdr:twoCellAnchor editAs="oneCell">
    <xdr:from>
      <xdr:col>1</xdr:col>
      <xdr:colOff>1209675</xdr:colOff>
      <xdr:row>198</xdr:row>
      <xdr:rowOff>0</xdr:rowOff>
    </xdr:from>
    <xdr:to>
      <xdr:col>1</xdr:col>
      <xdr:colOff>1209675</xdr:colOff>
      <xdr:row>199</xdr:row>
      <xdr:rowOff>171450</xdr:rowOff>
    </xdr:to>
    <xdr:pic>
      <xdr:nvPicPr>
        <xdr:cNvPr id="317" name="Picture 13"/>
        <xdr:cNvPicPr preferRelativeResize="1">
          <a:picLocks noChangeAspect="1"/>
        </xdr:cNvPicPr>
      </xdr:nvPicPr>
      <xdr:blipFill>
        <a:blip r:embed="rId1"/>
        <a:stretch>
          <a:fillRect/>
        </a:stretch>
      </xdr:blipFill>
      <xdr:spPr>
        <a:xfrm>
          <a:off x="2400300" y="99079050"/>
          <a:ext cx="0" cy="676275"/>
        </a:xfrm>
        <a:prstGeom prst="rect">
          <a:avLst/>
        </a:prstGeom>
        <a:noFill/>
        <a:ln w="9525" cmpd="sng">
          <a:noFill/>
        </a:ln>
      </xdr:spPr>
    </xdr:pic>
    <xdr:clientData/>
  </xdr:twoCellAnchor>
  <xdr:twoCellAnchor editAs="oneCell">
    <xdr:from>
      <xdr:col>1</xdr:col>
      <xdr:colOff>1209675</xdr:colOff>
      <xdr:row>198</xdr:row>
      <xdr:rowOff>0</xdr:rowOff>
    </xdr:from>
    <xdr:to>
      <xdr:col>1</xdr:col>
      <xdr:colOff>1209675</xdr:colOff>
      <xdr:row>199</xdr:row>
      <xdr:rowOff>171450</xdr:rowOff>
    </xdr:to>
    <xdr:pic>
      <xdr:nvPicPr>
        <xdr:cNvPr id="318" name="Picture 13"/>
        <xdr:cNvPicPr preferRelativeResize="1">
          <a:picLocks noChangeAspect="1"/>
        </xdr:cNvPicPr>
      </xdr:nvPicPr>
      <xdr:blipFill>
        <a:blip r:embed="rId1"/>
        <a:stretch>
          <a:fillRect/>
        </a:stretch>
      </xdr:blipFill>
      <xdr:spPr>
        <a:xfrm>
          <a:off x="2400300" y="99079050"/>
          <a:ext cx="0" cy="676275"/>
        </a:xfrm>
        <a:prstGeom prst="rect">
          <a:avLst/>
        </a:prstGeom>
        <a:noFill/>
        <a:ln w="9525" cmpd="sng">
          <a:noFill/>
        </a:ln>
      </xdr:spPr>
    </xdr:pic>
    <xdr:clientData/>
  </xdr:twoCellAnchor>
  <xdr:twoCellAnchor editAs="oneCell">
    <xdr:from>
      <xdr:col>1</xdr:col>
      <xdr:colOff>1209675</xdr:colOff>
      <xdr:row>198</xdr:row>
      <xdr:rowOff>0</xdr:rowOff>
    </xdr:from>
    <xdr:to>
      <xdr:col>1</xdr:col>
      <xdr:colOff>1209675</xdr:colOff>
      <xdr:row>199</xdr:row>
      <xdr:rowOff>171450</xdr:rowOff>
    </xdr:to>
    <xdr:pic>
      <xdr:nvPicPr>
        <xdr:cNvPr id="319" name="Picture 13"/>
        <xdr:cNvPicPr preferRelativeResize="1">
          <a:picLocks noChangeAspect="1"/>
        </xdr:cNvPicPr>
      </xdr:nvPicPr>
      <xdr:blipFill>
        <a:blip r:embed="rId1"/>
        <a:stretch>
          <a:fillRect/>
        </a:stretch>
      </xdr:blipFill>
      <xdr:spPr>
        <a:xfrm>
          <a:off x="2400300" y="99079050"/>
          <a:ext cx="0" cy="676275"/>
        </a:xfrm>
        <a:prstGeom prst="rect">
          <a:avLst/>
        </a:prstGeom>
        <a:noFill/>
        <a:ln w="9525" cmpd="sng">
          <a:noFill/>
        </a:ln>
      </xdr:spPr>
    </xdr:pic>
    <xdr:clientData/>
  </xdr:twoCellAnchor>
  <xdr:twoCellAnchor editAs="oneCell">
    <xdr:from>
      <xdr:col>2</xdr:col>
      <xdr:colOff>609600</xdr:colOff>
      <xdr:row>198</xdr:row>
      <xdr:rowOff>0</xdr:rowOff>
    </xdr:from>
    <xdr:to>
      <xdr:col>2</xdr:col>
      <xdr:colOff>609600</xdr:colOff>
      <xdr:row>199</xdr:row>
      <xdr:rowOff>171450</xdr:rowOff>
    </xdr:to>
    <xdr:pic>
      <xdr:nvPicPr>
        <xdr:cNvPr id="320" name="Picture 13"/>
        <xdr:cNvPicPr preferRelativeResize="1">
          <a:picLocks noChangeAspect="1"/>
        </xdr:cNvPicPr>
      </xdr:nvPicPr>
      <xdr:blipFill>
        <a:blip r:embed="rId1"/>
        <a:stretch>
          <a:fillRect/>
        </a:stretch>
      </xdr:blipFill>
      <xdr:spPr>
        <a:xfrm>
          <a:off x="4419600" y="99079050"/>
          <a:ext cx="0" cy="676275"/>
        </a:xfrm>
        <a:prstGeom prst="rect">
          <a:avLst/>
        </a:prstGeom>
        <a:noFill/>
        <a:ln w="9525" cmpd="sng">
          <a:noFill/>
        </a:ln>
      </xdr:spPr>
    </xdr:pic>
    <xdr:clientData/>
  </xdr:twoCellAnchor>
  <xdr:twoCellAnchor editAs="oneCell">
    <xdr:from>
      <xdr:col>2</xdr:col>
      <xdr:colOff>609600</xdr:colOff>
      <xdr:row>198</xdr:row>
      <xdr:rowOff>0</xdr:rowOff>
    </xdr:from>
    <xdr:to>
      <xdr:col>2</xdr:col>
      <xdr:colOff>609600</xdr:colOff>
      <xdr:row>199</xdr:row>
      <xdr:rowOff>171450</xdr:rowOff>
    </xdr:to>
    <xdr:pic>
      <xdr:nvPicPr>
        <xdr:cNvPr id="321" name="Picture 13"/>
        <xdr:cNvPicPr preferRelativeResize="1">
          <a:picLocks noChangeAspect="1"/>
        </xdr:cNvPicPr>
      </xdr:nvPicPr>
      <xdr:blipFill>
        <a:blip r:embed="rId1"/>
        <a:stretch>
          <a:fillRect/>
        </a:stretch>
      </xdr:blipFill>
      <xdr:spPr>
        <a:xfrm>
          <a:off x="4419600" y="99079050"/>
          <a:ext cx="0" cy="676275"/>
        </a:xfrm>
        <a:prstGeom prst="rect">
          <a:avLst/>
        </a:prstGeom>
        <a:noFill/>
        <a:ln w="9525" cmpd="sng">
          <a:noFill/>
        </a:ln>
      </xdr:spPr>
    </xdr:pic>
    <xdr:clientData/>
  </xdr:twoCellAnchor>
  <xdr:twoCellAnchor editAs="oneCell">
    <xdr:from>
      <xdr:col>2</xdr:col>
      <xdr:colOff>609600</xdr:colOff>
      <xdr:row>198</xdr:row>
      <xdr:rowOff>0</xdr:rowOff>
    </xdr:from>
    <xdr:to>
      <xdr:col>2</xdr:col>
      <xdr:colOff>609600</xdr:colOff>
      <xdr:row>199</xdr:row>
      <xdr:rowOff>171450</xdr:rowOff>
    </xdr:to>
    <xdr:pic>
      <xdr:nvPicPr>
        <xdr:cNvPr id="322" name="Picture 13"/>
        <xdr:cNvPicPr preferRelativeResize="1">
          <a:picLocks noChangeAspect="1"/>
        </xdr:cNvPicPr>
      </xdr:nvPicPr>
      <xdr:blipFill>
        <a:blip r:embed="rId1"/>
        <a:stretch>
          <a:fillRect/>
        </a:stretch>
      </xdr:blipFill>
      <xdr:spPr>
        <a:xfrm>
          <a:off x="4419600" y="99079050"/>
          <a:ext cx="0" cy="676275"/>
        </a:xfrm>
        <a:prstGeom prst="rect">
          <a:avLst/>
        </a:prstGeom>
        <a:noFill/>
        <a:ln w="9525" cmpd="sng">
          <a:noFill/>
        </a:ln>
      </xdr:spPr>
    </xdr:pic>
    <xdr:clientData/>
  </xdr:twoCellAnchor>
  <xdr:twoCellAnchor editAs="oneCell">
    <xdr:from>
      <xdr:col>3</xdr:col>
      <xdr:colOff>0</xdr:colOff>
      <xdr:row>198</xdr:row>
      <xdr:rowOff>0</xdr:rowOff>
    </xdr:from>
    <xdr:to>
      <xdr:col>3</xdr:col>
      <xdr:colOff>0</xdr:colOff>
      <xdr:row>199</xdr:row>
      <xdr:rowOff>314325</xdr:rowOff>
    </xdr:to>
    <xdr:pic>
      <xdr:nvPicPr>
        <xdr:cNvPr id="323" name="Picture 13"/>
        <xdr:cNvPicPr preferRelativeResize="1">
          <a:picLocks noChangeAspect="1"/>
        </xdr:cNvPicPr>
      </xdr:nvPicPr>
      <xdr:blipFill>
        <a:blip r:embed="rId1"/>
        <a:stretch>
          <a:fillRect/>
        </a:stretch>
      </xdr:blipFill>
      <xdr:spPr>
        <a:xfrm>
          <a:off x="4419600" y="99079050"/>
          <a:ext cx="0" cy="819150"/>
        </a:xfrm>
        <a:prstGeom prst="rect">
          <a:avLst/>
        </a:prstGeom>
        <a:noFill/>
        <a:ln w="9525" cmpd="sng">
          <a:noFill/>
        </a:ln>
      </xdr:spPr>
    </xdr:pic>
    <xdr:clientData/>
  </xdr:twoCellAnchor>
  <xdr:twoCellAnchor editAs="oneCell">
    <xdr:from>
      <xdr:col>2</xdr:col>
      <xdr:colOff>609600</xdr:colOff>
      <xdr:row>198</xdr:row>
      <xdr:rowOff>0</xdr:rowOff>
    </xdr:from>
    <xdr:to>
      <xdr:col>2</xdr:col>
      <xdr:colOff>609600</xdr:colOff>
      <xdr:row>199</xdr:row>
      <xdr:rowOff>171450</xdr:rowOff>
    </xdr:to>
    <xdr:pic>
      <xdr:nvPicPr>
        <xdr:cNvPr id="324" name="Picture 13"/>
        <xdr:cNvPicPr preferRelativeResize="1">
          <a:picLocks noChangeAspect="1"/>
        </xdr:cNvPicPr>
      </xdr:nvPicPr>
      <xdr:blipFill>
        <a:blip r:embed="rId1"/>
        <a:stretch>
          <a:fillRect/>
        </a:stretch>
      </xdr:blipFill>
      <xdr:spPr>
        <a:xfrm>
          <a:off x="4419600" y="99079050"/>
          <a:ext cx="0" cy="676275"/>
        </a:xfrm>
        <a:prstGeom prst="rect">
          <a:avLst/>
        </a:prstGeom>
        <a:noFill/>
        <a:ln w="9525" cmpd="sng">
          <a:noFill/>
        </a:ln>
      </xdr:spPr>
    </xdr:pic>
    <xdr:clientData/>
  </xdr:twoCellAnchor>
  <xdr:twoCellAnchor editAs="oneCell">
    <xdr:from>
      <xdr:col>2</xdr:col>
      <xdr:colOff>609600</xdr:colOff>
      <xdr:row>198</xdr:row>
      <xdr:rowOff>0</xdr:rowOff>
    </xdr:from>
    <xdr:to>
      <xdr:col>2</xdr:col>
      <xdr:colOff>609600</xdr:colOff>
      <xdr:row>199</xdr:row>
      <xdr:rowOff>171450</xdr:rowOff>
    </xdr:to>
    <xdr:pic>
      <xdr:nvPicPr>
        <xdr:cNvPr id="325" name="Picture 13"/>
        <xdr:cNvPicPr preferRelativeResize="1">
          <a:picLocks noChangeAspect="1"/>
        </xdr:cNvPicPr>
      </xdr:nvPicPr>
      <xdr:blipFill>
        <a:blip r:embed="rId1"/>
        <a:stretch>
          <a:fillRect/>
        </a:stretch>
      </xdr:blipFill>
      <xdr:spPr>
        <a:xfrm>
          <a:off x="4419600" y="99079050"/>
          <a:ext cx="0" cy="676275"/>
        </a:xfrm>
        <a:prstGeom prst="rect">
          <a:avLst/>
        </a:prstGeom>
        <a:noFill/>
        <a:ln w="9525" cmpd="sng">
          <a:noFill/>
        </a:ln>
      </xdr:spPr>
    </xdr:pic>
    <xdr:clientData/>
  </xdr:twoCellAnchor>
  <xdr:twoCellAnchor editAs="oneCell">
    <xdr:from>
      <xdr:col>2</xdr:col>
      <xdr:colOff>609600</xdr:colOff>
      <xdr:row>198</xdr:row>
      <xdr:rowOff>0</xdr:rowOff>
    </xdr:from>
    <xdr:to>
      <xdr:col>2</xdr:col>
      <xdr:colOff>609600</xdr:colOff>
      <xdr:row>199</xdr:row>
      <xdr:rowOff>171450</xdr:rowOff>
    </xdr:to>
    <xdr:pic>
      <xdr:nvPicPr>
        <xdr:cNvPr id="326" name="Picture 13"/>
        <xdr:cNvPicPr preferRelativeResize="1">
          <a:picLocks noChangeAspect="1"/>
        </xdr:cNvPicPr>
      </xdr:nvPicPr>
      <xdr:blipFill>
        <a:blip r:embed="rId1"/>
        <a:stretch>
          <a:fillRect/>
        </a:stretch>
      </xdr:blipFill>
      <xdr:spPr>
        <a:xfrm>
          <a:off x="4419600" y="99079050"/>
          <a:ext cx="0" cy="676275"/>
        </a:xfrm>
        <a:prstGeom prst="rect">
          <a:avLst/>
        </a:prstGeom>
        <a:noFill/>
        <a:ln w="9525" cmpd="sng">
          <a:noFill/>
        </a:ln>
      </xdr:spPr>
    </xdr:pic>
    <xdr:clientData/>
  </xdr:twoCellAnchor>
  <xdr:twoCellAnchor editAs="oneCell">
    <xdr:from>
      <xdr:col>2</xdr:col>
      <xdr:colOff>609600</xdr:colOff>
      <xdr:row>198</xdr:row>
      <xdr:rowOff>0</xdr:rowOff>
    </xdr:from>
    <xdr:to>
      <xdr:col>2</xdr:col>
      <xdr:colOff>609600</xdr:colOff>
      <xdr:row>199</xdr:row>
      <xdr:rowOff>171450</xdr:rowOff>
    </xdr:to>
    <xdr:pic>
      <xdr:nvPicPr>
        <xdr:cNvPr id="327" name="Picture 13"/>
        <xdr:cNvPicPr preferRelativeResize="1">
          <a:picLocks noChangeAspect="1"/>
        </xdr:cNvPicPr>
      </xdr:nvPicPr>
      <xdr:blipFill>
        <a:blip r:embed="rId1"/>
        <a:stretch>
          <a:fillRect/>
        </a:stretch>
      </xdr:blipFill>
      <xdr:spPr>
        <a:xfrm>
          <a:off x="4419600" y="99079050"/>
          <a:ext cx="0" cy="676275"/>
        </a:xfrm>
        <a:prstGeom prst="rect">
          <a:avLst/>
        </a:prstGeom>
        <a:noFill/>
        <a:ln w="9525" cmpd="sng">
          <a:noFill/>
        </a:ln>
      </xdr:spPr>
    </xdr:pic>
    <xdr:clientData/>
  </xdr:twoCellAnchor>
  <xdr:twoCellAnchor editAs="oneCell">
    <xdr:from>
      <xdr:col>2</xdr:col>
      <xdr:colOff>609600</xdr:colOff>
      <xdr:row>214</xdr:row>
      <xdr:rowOff>0</xdr:rowOff>
    </xdr:from>
    <xdr:to>
      <xdr:col>2</xdr:col>
      <xdr:colOff>609600</xdr:colOff>
      <xdr:row>215</xdr:row>
      <xdr:rowOff>171450</xdr:rowOff>
    </xdr:to>
    <xdr:pic>
      <xdr:nvPicPr>
        <xdr:cNvPr id="328" name="Picture 13"/>
        <xdr:cNvPicPr preferRelativeResize="1">
          <a:picLocks noChangeAspect="1"/>
        </xdr:cNvPicPr>
      </xdr:nvPicPr>
      <xdr:blipFill>
        <a:blip r:embed="rId1"/>
        <a:stretch>
          <a:fillRect/>
        </a:stretch>
      </xdr:blipFill>
      <xdr:spPr>
        <a:xfrm>
          <a:off x="4419600" y="107156250"/>
          <a:ext cx="0" cy="676275"/>
        </a:xfrm>
        <a:prstGeom prst="rect">
          <a:avLst/>
        </a:prstGeom>
        <a:noFill/>
        <a:ln w="9525" cmpd="sng">
          <a:noFill/>
        </a:ln>
      </xdr:spPr>
    </xdr:pic>
    <xdr:clientData/>
  </xdr:twoCellAnchor>
  <xdr:twoCellAnchor editAs="oneCell">
    <xdr:from>
      <xdr:col>2</xdr:col>
      <xdr:colOff>609600</xdr:colOff>
      <xdr:row>214</xdr:row>
      <xdr:rowOff>0</xdr:rowOff>
    </xdr:from>
    <xdr:to>
      <xdr:col>2</xdr:col>
      <xdr:colOff>609600</xdr:colOff>
      <xdr:row>215</xdr:row>
      <xdr:rowOff>171450</xdr:rowOff>
    </xdr:to>
    <xdr:pic>
      <xdr:nvPicPr>
        <xdr:cNvPr id="329" name="Picture 13"/>
        <xdr:cNvPicPr preferRelativeResize="1">
          <a:picLocks noChangeAspect="1"/>
        </xdr:cNvPicPr>
      </xdr:nvPicPr>
      <xdr:blipFill>
        <a:blip r:embed="rId1"/>
        <a:stretch>
          <a:fillRect/>
        </a:stretch>
      </xdr:blipFill>
      <xdr:spPr>
        <a:xfrm>
          <a:off x="4419600" y="107156250"/>
          <a:ext cx="0" cy="676275"/>
        </a:xfrm>
        <a:prstGeom prst="rect">
          <a:avLst/>
        </a:prstGeom>
        <a:noFill/>
        <a:ln w="9525" cmpd="sng">
          <a:noFill/>
        </a:ln>
      </xdr:spPr>
    </xdr:pic>
    <xdr:clientData/>
  </xdr:twoCellAnchor>
  <xdr:twoCellAnchor editAs="oneCell">
    <xdr:from>
      <xdr:col>2</xdr:col>
      <xdr:colOff>609600</xdr:colOff>
      <xdr:row>214</xdr:row>
      <xdr:rowOff>0</xdr:rowOff>
    </xdr:from>
    <xdr:to>
      <xdr:col>2</xdr:col>
      <xdr:colOff>609600</xdr:colOff>
      <xdr:row>215</xdr:row>
      <xdr:rowOff>171450</xdr:rowOff>
    </xdr:to>
    <xdr:pic>
      <xdr:nvPicPr>
        <xdr:cNvPr id="330" name="Picture 13"/>
        <xdr:cNvPicPr preferRelativeResize="1">
          <a:picLocks noChangeAspect="1"/>
        </xdr:cNvPicPr>
      </xdr:nvPicPr>
      <xdr:blipFill>
        <a:blip r:embed="rId1"/>
        <a:stretch>
          <a:fillRect/>
        </a:stretch>
      </xdr:blipFill>
      <xdr:spPr>
        <a:xfrm>
          <a:off x="4419600" y="107156250"/>
          <a:ext cx="0" cy="676275"/>
        </a:xfrm>
        <a:prstGeom prst="rect">
          <a:avLst/>
        </a:prstGeom>
        <a:noFill/>
        <a:ln w="9525" cmpd="sng">
          <a:noFill/>
        </a:ln>
      </xdr:spPr>
    </xdr:pic>
    <xdr:clientData/>
  </xdr:twoCellAnchor>
  <xdr:twoCellAnchor editAs="oneCell">
    <xdr:from>
      <xdr:col>3</xdr:col>
      <xdr:colOff>0</xdr:colOff>
      <xdr:row>214</xdr:row>
      <xdr:rowOff>0</xdr:rowOff>
    </xdr:from>
    <xdr:to>
      <xdr:col>3</xdr:col>
      <xdr:colOff>0</xdr:colOff>
      <xdr:row>215</xdr:row>
      <xdr:rowOff>314325</xdr:rowOff>
    </xdr:to>
    <xdr:pic>
      <xdr:nvPicPr>
        <xdr:cNvPr id="331" name="Picture 13"/>
        <xdr:cNvPicPr preferRelativeResize="1">
          <a:picLocks noChangeAspect="1"/>
        </xdr:cNvPicPr>
      </xdr:nvPicPr>
      <xdr:blipFill>
        <a:blip r:embed="rId1"/>
        <a:stretch>
          <a:fillRect/>
        </a:stretch>
      </xdr:blipFill>
      <xdr:spPr>
        <a:xfrm>
          <a:off x="4419600" y="107156250"/>
          <a:ext cx="0" cy="819150"/>
        </a:xfrm>
        <a:prstGeom prst="rect">
          <a:avLst/>
        </a:prstGeom>
        <a:noFill/>
        <a:ln w="9525" cmpd="sng">
          <a:noFill/>
        </a:ln>
      </xdr:spPr>
    </xdr:pic>
    <xdr:clientData/>
  </xdr:twoCellAnchor>
  <xdr:twoCellAnchor editAs="oneCell">
    <xdr:from>
      <xdr:col>2</xdr:col>
      <xdr:colOff>609600</xdr:colOff>
      <xdr:row>214</xdr:row>
      <xdr:rowOff>0</xdr:rowOff>
    </xdr:from>
    <xdr:to>
      <xdr:col>2</xdr:col>
      <xdr:colOff>609600</xdr:colOff>
      <xdr:row>215</xdr:row>
      <xdr:rowOff>171450</xdr:rowOff>
    </xdr:to>
    <xdr:pic>
      <xdr:nvPicPr>
        <xdr:cNvPr id="332" name="Picture 13"/>
        <xdr:cNvPicPr preferRelativeResize="1">
          <a:picLocks noChangeAspect="1"/>
        </xdr:cNvPicPr>
      </xdr:nvPicPr>
      <xdr:blipFill>
        <a:blip r:embed="rId1"/>
        <a:stretch>
          <a:fillRect/>
        </a:stretch>
      </xdr:blipFill>
      <xdr:spPr>
        <a:xfrm>
          <a:off x="4419600" y="107156250"/>
          <a:ext cx="0" cy="676275"/>
        </a:xfrm>
        <a:prstGeom prst="rect">
          <a:avLst/>
        </a:prstGeom>
        <a:noFill/>
        <a:ln w="9525" cmpd="sng">
          <a:noFill/>
        </a:ln>
      </xdr:spPr>
    </xdr:pic>
    <xdr:clientData/>
  </xdr:twoCellAnchor>
  <xdr:twoCellAnchor editAs="oneCell">
    <xdr:from>
      <xdr:col>2</xdr:col>
      <xdr:colOff>609600</xdr:colOff>
      <xdr:row>214</xdr:row>
      <xdr:rowOff>0</xdr:rowOff>
    </xdr:from>
    <xdr:to>
      <xdr:col>2</xdr:col>
      <xdr:colOff>609600</xdr:colOff>
      <xdr:row>215</xdr:row>
      <xdr:rowOff>171450</xdr:rowOff>
    </xdr:to>
    <xdr:pic>
      <xdr:nvPicPr>
        <xdr:cNvPr id="333" name="Picture 13"/>
        <xdr:cNvPicPr preferRelativeResize="1">
          <a:picLocks noChangeAspect="1"/>
        </xdr:cNvPicPr>
      </xdr:nvPicPr>
      <xdr:blipFill>
        <a:blip r:embed="rId1"/>
        <a:stretch>
          <a:fillRect/>
        </a:stretch>
      </xdr:blipFill>
      <xdr:spPr>
        <a:xfrm>
          <a:off x="4419600" y="107156250"/>
          <a:ext cx="0" cy="676275"/>
        </a:xfrm>
        <a:prstGeom prst="rect">
          <a:avLst/>
        </a:prstGeom>
        <a:noFill/>
        <a:ln w="9525" cmpd="sng">
          <a:noFill/>
        </a:ln>
      </xdr:spPr>
    </xdr:pic>
    <xdr:clientData/>
  </xdr:twoCellAnchor>
  <xdr:twoCellAnchor editAs="oneCell">
    <xdr:from>
      <xdr:col>2</xdr:col>
      <xdr:colOff>609600</xdr:colOff>
      <xdr:row>214</xdr:row>
      <xdr:rowOff>0</xdr:rowOff>
    </xdr:from>
    <xdr:to>
      <xdr:col>2</xdr:col>
      <xdr:colOff>609600</xdr:colOff>
      <xdr:row>215</xdr:row>
      <xdr:rowOff>171450</xdr:rowOff>
    </xdr:to>
    <xdr:pic>
      <xdr:nvPicPr>
        <xdr:cNvPr id="334" name="Picture 13"/>
        <xdr:cNvPicPr preferRelativeResize="1">
          <a:picLocks noChangeAspect="1"/>
        </xdr:cNvPicPr>
      </xdr:nvPicPr>
      <xdr:blipFill>
        <a:blip r:embed="rId1"/>
        <a:stretch>
          <a:fillRect/>
        </a:stretch>
      </xdr:blipFill>
      <xdr:spPr>
        <a:xfrm>
          <a:off x="4419600" y="107156250"/>
          <a:ext cx="0" cy="676275"/>
        </a:xfrm>
        <a:prstGeom prst="rect">
          <a:avLst/>
        </a:prstGeom>
        <a:noFill/>
        <a:ln w="9525" cmpd="sng">
          <a:noFill/>
        </a:ln>
      </xdr:spPr>
    </xdr:pic>
    <xdr:clientData/>
  </xdr:twoCellAnchor>
  <xdr:twoCellAnchor editAs="oneCell">
    <xdr:from>
      <xdr:col>2</xdr:col>
      <xdr:colOff>609600</xdr:colOff>
      <xdr:row>214</xdr:row>
      <xdr:rowOff>0</xdr:rowOff>
    </xdr:from>
    <xdr:to>
      <xdr:col>2</xdr:col>
      <xdr:colOff>609600</xdr:colOff>
      <xdr:row>215</xdr:row>
      <xdr:rowOff>171450</xdr:rowOff>
    </xdr:to>
    <xdr:pic>
      <xdr:nvPicPr>
        <xdr:cNvPr id="335" name="Picture 13"/>
        <xdr:cNvPicPr preferRelativeResize="1">
          <a:picLocks noChangeAspect="1"/>
        </xdr:cNvPicPr>
      </xdr:nvPicPr>
      <xdr:blipFill>
        <a:blip r:embed="rId1"/>
        <a:stretch>
          <a:fillRect/>
        </a:stretch>
      </xdr:blipFill>
      <xdr:spPr>
        <a:xfrm>
          <a:off x="4419600" y="107156250"/>
          <a:ext cx="0" cy="676275"/>
        </a:xfrm>
        <a:prstGeom prst="rect">
          <a:avLst/>
        </a:prstGeom>
        <a:noFill/>
        <a:ln w="9525" cmpd="sng">
          <a:noFill/>
        </a:ln>
      </xdr:spPr>
    </xdr:pic>
    <xdr:clientData/>
  </xdr:twoCellAnchor>
  <xdr:twoCellAnchor editAs="oneCell">
    <xdr:from>
      <xdr:col>2</xdr:col>
      <xdr:colOff>609600</xdr:colOff>
      <xdr:row>214</xdr:row>
      <xdr:rowOff>0</xdr:rowOff>
    </xdr:from>
    <xdr:to>
      <xdr:col>2</xdr:col>
      <xdr:colOff>609600</xdr:colOff>
      <xdr:row>215</xdr:row>
      <xdr:rowOff>171450</xdr:rowOff>
    </xdr:to>
    <xdr:pic>
      <xdr:nvPicPr>
        <xdr:cNvPr id="336" name="Picture 13"/>
        <xdr:cNvPicPr preferRelativeResize="1">
          <a:picLocks noChangeAspect="1"/>
        </xdr:cNvPicPr>
      </xdr:nvPicPr>
      <xdr:blipFill>
        <a:blip r:embed="rId1"/>
        <a:stretch>
          <a:fillRect/>
        </a:stretch>
      </xdr:blipFill>
      <xdr:spPr>
        <a:xfrm>
          <a:off x="4419600" y="107156250"/>
          <a:ext cx="0" cy="676275"/>
        </a:xfrm>
        <a:prstGeom prst="rect">
          <a:avLst/>
        </a:prstGeom>
        <a:noFill/>
        <a:ln w="9525" cmpd="sng">
          <a:noFill/>
        </a:ln>
      </xdr:spPr>
    </xdr:pic>
    <xdr:clientData/>
  </xdr:twoCellAnchor>
  <xdr:twoCellAnchor editAs="oneCell">
    <xdr:from>
      <xdr:col>2</xdr:col>
      <xdr:colOff>609600</xdr:colOff>
      <xdr:row>214</xdr:row>
      <xdr:rowOff>0</xdr:rowOff>
    </xdr:from>
    <xdr:to>
      <xdr:col>2</xdr:col>
      <xdr:colOff>609600</xdr:colOff>
      <xdr:row>215</xdr:row>
      <xdr:rowOff>171450</xdr:rowOff>
    </xdr:to>
    <xdr:pic>
      <xdr:nvPicPr>
        <xdr:cNvPr id="337" name="Picture 13"/>
        <xdr:cNvPicPr preferRelativeResize="1">
          <a:picLocks noChangeAspect="1"/>
        </xdr:cNvPicPr>
      </xdr:nvPicPr>
      <xdr:blipFill>
        <a:blip r:embed="rId1"/>
        <a:stretch>
          <a:fillRect/>
        </a:stretch>
      </xdr:blipFill>
      <xdr:spPr>
        <a:xfrm>
          <a:off x="4419600" y="107156250"/>
          <a:ext cx="0" cy="676275"/>
        </a:xfrm>
        <a:prstGeom prst="rect">
          <a:avLst/>
        </a:prstGeom>
        <a:noFill/>
        <a:ln w="9525" cmpd="sng">
          <a:noFill/>
        </a:ln>
      </xdr:spPr>
    </xdr:pic>
    <xdr:clientData/>
  </xdr:twoCellAnchor>
  <xdr:twoCellAnchor editAs="oneCell">
    <xdr:from>
      <xdr:col>2</xdr:col>
      <xdr:colOff>609600</xdr:colOff>
      <xdr:row>214</xdr:row>
      <xdr:rowOff>0</xdr:rowOff>
    </xdr:from>
    <xdr:to>
      <xdr:col>2</xdr:col>
      <xdr:colOff>609600</xdr:colOff>
      <xdr:row>215</xdr:row>
      <xdr:rowOff>171450</xdr:rowOff>
    </xdr:to>
    <xdr:pic>
      <xdr:nvPicPr>
        <xdr:cNvPr id="338" name="Picture 13"/>
        <xdr:cNvPicPr preferRelativeResize="1">
          <a:picLocks noChangeAspect="1"/>
        </xdr:cNvPicPr>
      </xdr:nvPicPr>
      <xdr:blipFill>
        <a:blip r:embed="rId1"/>
        <a:stretch>
          <a:fillRect/>
        </a:stretch>
      </xdr:blipFill>
      <xdr:spPr>
        <a:xfrm>
          <a:off x="4419600" y="107156250"/>
          <a:ext cx="0" cy="676275"/>
        </a:xfrm>
        <a:prstGeom prst="rect">
          <a:avLst/>
        </a:prstGeom>
        <a:noFill/>
        <a:ln w="9525" cmpd="sng">
          <a:noFill/>
        </a:ln>
      </xdr:spPr>
    </xdr:pic>
    <xdr:clientData/>
  </xdr:twoCellAnchor>
  <xdr:twoCellAnchor editAs="oneCell">
    <xdr:from>
      <xdr:col>3</xdr:col>
      <xdr:colOff>0</xdr:colOff>
      <xdr:row>214</xdr:row>
      <xdr:rowOff>0</xdr:rowOff>
    </xdr:from>
    <xdr:to>
      <xdr:col>3</xdr:col>
      <xdr:colOff>0</xdr:colOff>
      <xdr:row>215</xdr:row>
      <xdr:rowOff>314325</xdr:rowOff>
    </xdr:to>
    <xdr:pic>
      <xdr:nvPicPr>
        <xdr:cNvPr id="339" name="Picture 13"/>
        <xdr:cNvPicPr preferRelativeResize="1">
          <a:picLocks noChangeAspect="1"/>
        </xdr:cNvPicPr>
      </xdr:nvPicPr>
      <xdr:blipFill>
        <a:blip r:embed="rId1"/>
        <a:stretch>
          <a:fillRect/>
        </a:stretch>
      </xdr:blipFill>
      <xdr:spPr>
        <a:xfrm>
          <a:off x="4419600" y="107156250"/>
          <a:ext cx="0" cy="819150"/>
        </a:xfrm>
        <a:prstGeom prst="rect">
          <a:avLst/>
        </a:prstGeom>
        <a:noFill/>
        <a:ln w="9525" cmpd="sng">
          <a:noFill/>
        </a:ln>
      </xdr:spPr>
    </xdr:pic>
    <xdr:clientData/>
  </xdr:twoCellAnchor>
  <xdr:twoCellAnchor editAs="oneCell">
    <xdr:from>
      <xdr:col>2</xdr:col>
      <xdr:colOff>609600</xdr:colOff>
      <xdr:row>214</xdr:row>
      <xdr:rowOff>0</xdr:rowOff>
    </xdr:from>
    <xdr:to>
      <xdr:col>2</xdr:col>
      <xdr:colOff>609600</xdr:colOff>
      <xdr:row>215</xdr:row>
      <xdr:rowOff>171450</xdr:rowOff>
    </xdr:to>
    <xdr:pic>
      <xdr:nvPicPr>
        <xdr:cNvPr id="340" name="Picture 13"/>
        <xdr:cNvPicPr preferRelativeResize="1">
          <a:picLocks noChangeAspect="1"/>
        </xdr:cNvPicPr>
      </xdr:nvPicPr>
      <xdr:blipFill>
        <a:blip r:embed="rId1"/>
        <a:stretch>
          <a:fillRect/>
        </a:stretch>
      </xdr:blipFill>
      <xdr:spPr>
        <a:xfrm>
          <a:off x="4419600" y="107156250"/>
          <a:ext cx="0" cy="676275"/>
        </a:xfrm>
        <a:prstGeom prst="rect">
          <a:avLst/>
        </a:prstGeom>
        <a:noFill/>
        <a:ln w="9525" cmpd="sng">
          <a:noFill/>
        </a:ln>
      </xdr:spPr>
    </xdr:pic>
    <xdr:clientData/>
  </xdr:twoCellAnchor>
  <xdr:twoCellAnchor editAs="oneCell">
    <xdr:from>
      <xdr:col>2</xdr:col>
      <xdr:colOff>609600</xdr:colOff>
      <xdr:row>214</xdr:row>
      <xdr:rowOff>0</xdr:rowOff>
    </xdr:from>
    <xdr:to>
      <xdr:col>2</xdr:col>
      <xdr:colOff>609600</xdr:colOff>
      <xdr:row>215</xdr:row>
      <xdr:rowOff>171450</xdr:rowOff>
    </xdr:to>
    <xdr:pic>
      <xdr:nvPicPr>
        <xdr:cNvPr id="341" name="Picture 13"/>
        <xdr:cNvPicPr preferRelativeResize="1">
          <a:picLocks noChangeAspect="1"/>
        </xdr:cNvPicPr>
      </xdr:nvPicPr>
      <xdr:blipFill>
        <a:blip r:embed="rId1"/>
        <a:stretch>
          <a:fillRect/>
        </a:stretch>
      </xdr:blipFill>
      <xdr:spPr>
        <a:xfrm>
          <a:off x="4419600" y="107156250"/>
          <a:ext cx="0" cy="676275"/>
        </a:xfrm>
        <a:prstGeom prst="rect">
          <a:avLst/>
        </a:prstGeom>
        <a:noFill/>
        <a:ln w="9525" cmpd="sng">
          <a:noFill/>
        </a:ln>
      </xdr:spPr>
    </xdr:pic>
    <xdr:clientData/>
  </xdr:twoCellAnchor>
  <xdr:twoCellAnchor editAs="oneCell">
    <xdr:from>
      <xdr:col>2</xdr:col>
      <xdr:colOff>609600</xdr:colOff>
      <xdr:row>214</xdr:row>
      <xdr:rowOff>0</xdr:rowOff>
    </xdr:from>
    <xdr:to>
      <xdr:col>2</xdr:col>
      <xdr:colOff>609600</xdr:colOff>
      <xdr:row>215</xdr:row>
      <xdr:rowOff>171450</xdr:rowOff>
    </xdr:to>
    <xdr:pic>
      <xdr:nvPicPr>
        <xdr:cNvPr id="342" name="Picture 13"/>
        <xdr:cNvPicPr preferRelativeResize="1">
          <a:picLocks noChangeAspect="1"/>
        </xdr:cNvPicPr>
      </xdr:nvPicPr>
      <xdr:blipFill>
        <a:blip r:embed="rId1"/>
        <a:stretch>
          <a:fillRect/>
        </a:stretch>
      </xdr:blipFill>
      <xdr:spPr>
        <a:xfrm>
          <a:off x="4419600" y="107156250"/>
          <a:ext cx="0" cy="676275"/>
        </a:xfrm>
        <a:prstGeom prst="rect">
          <a:avLst/>
        </a:prstGeom>
        <a:noFill/>
        <a:ln w="9525" cmpd="sng">
          <a:noFill/>
        </a:ln>
      </xdr:spPr>
    </xdr:pic>
    <xdr:clientData/>
  </xdr:twoCellAnchor>
  <xdr:twoCellAnchor editAs="oneCell">
    <xdr:from>
      <xdr:col>2</xdr:col>
      <xdr:colOff>609600</xdr:colOff>
      <xdr:row>214</xdr:row>
      <xdr:rowOff>0</xdr:rowOff>
    </xdr:from>
    <xdr:to>
      <xdr:col>2</xdr:col>
      <xdr:colOff>609600</xdr:colOff>
      <xdr:row>215</xdr:row>
      <xdr:rowOff>171450</xdr:rowOff>
    </xdr:to>
    <xdr:pic>
      <xdr:nvPicPr>
        <xdr:cNvPr id="343" name="Picture 13"/>
        <xdr:cNvPicPr preferRelativeResize="1">
          <a:picLocks noChangeAspect="1"/>
        </xdr:cNvPicPr>
      </xdr:nvPicPr>
      <xdr:blipFill>
        <a:blip r:embed="rId1"/>
        <a:stretch>
          <a:fillRect/>
        </a:stretch>
      </xdr:blipFill>
      <xdr:spPr>
        <a:xfrm>
          <a:off x="4419600" y="107156250"/>
          <a:ext cx="0" cy="676275"/>
        </a:xfrm>
        <a:prstGeom prst="rect">
          <a:avLst/>
        </a:prstGeom>
        <a:noFill/>
        <a:ln w="9525" cmpd="sng">
          <a:noFill/>
        </a:ln>
      </xdr:spPr>
    </xdr:pic>
    <xdr:clientData/>
  </xdr:twoCellAnchor>
  <xdr:twoCellAnchor editAs="oneCell">
    <xdr:from>
      <xdr:col>2</xdr:col>
      <xdr:colOff>609600</xdr:colOff>
      <xdr:row>200</xdr:row>
      <xdr:rowOff>0</xdr:rowOff>
    </xdr:from>
    <xdr:to>
      <xdr:col>2</xdr:col>
      <xdr:colOff>609600</xdr:colOff>
      <xdr:row>201</xdr:row>
      <xdr:rowOff>171450</xdr:rowOff>
    </xdr:to>
    <xdr:pic>
      <xdr:nvPicPr>
        <xdr:cNvPr id="344" name="Picture 13"/>
        <xdr:cNvPicPr preferRelativeResize="1">
          <a:picLocks noChangeAspect="1"/>
        </xdr:cNvPicPr>
      </xdr:nvPicPr>
      <xdr:blipFill>
        <a:blip r:embed="rId1"/>
        <a:stretch>
          <a:fillRect/>
        </a:stretch>
      </xdr:blipFill>
      <xdr:spPr>
        <a:xfrm>
          <a:off x="4419600" y="100088700"/>
          <a:ext cx="0" cy="676275"/>
        </a:xfrm>
        <a:prstGeom prst="rect">
          <a:avLst/>
        </a:prstGeom>
        <a:noFill/>
        <a:ln w="9525" cmpd="sng">
          <a:noFill/>
        </a:ln>
      </xdr:spPr>
    </xdr:pic>
    <xdr:clientData/>
  </xdr:twoCellAnchor>
  <xdr:twoCellAnchor editAs="oneCell">
    <xdr:from>
      <xdr:col>2</xdr:col>
      <xdr:colOff>609600</xdr:colOff>
      <xdr:row>200</xdr:row>
      <xdr:rowOff>0</xdr:rowOff>
    </xdr:from>
    <xdr:to>
      <xdr:col>2</xdr:col>
      <xdr:colOff>609600</xdr:colOff>
      <xdr:row>201</xdr:row>
      <xdr:rowOff>171450</xdr:rowOff>
    </xdr:to>
    <xdr:pic>
      <xdr:nvPicPr>
        <xdr:cNvPr id="345" name="Picture 13"/>
        <xdr:cNvPicPr preferRelativeResize="1">
          <a:picLocks noChangeAspect="1"/>
        </xdr:cNvPicPr>
      </xdr:nvPicPr>
      <xdr:blipFill>
        <a:blip r:embed="rId1"/>
        <a:stretch>
          <a:fillRect/>
        </a:stretch>
      </xdr:blipFill>
      <xdr:spPr>
        <a:xfrm>
          <a:off x="4419600" y="100088700"/>
          <a:ext cx="0" cy="676275"/>
        </a:xfrm>
        <a:prstGeom prst="rect">
          <a:avLst/>
        </a:prstGeom>
        <a:noFill/>
        <a:ln w="9525" cmpd="sng">
          <a:noFill/>
        </a:ln>
      </xdr:spPr>
    </xdr:pic>
    <xdr:clientData/>
  </xdr:twoCellAnchor>
  <xdr:twoCellAnchor editAs="oneCell">
    <xdr:from>
      <xdr:col>2</xdr:col>
      <xdr:colOff>609600</xdr:colOff>
      <xdr:row>200</xdr:row>
      <xdr:rowOff>0</xdr:rowOff>
    </xdr:from>
    <xdr:to>
      <xdr:col>2</xdr:col>
      <xdr:colOff>609600</xdr:colOff>
      <xdr:row>201</xdr:row>
      <xdr:rowOff>171450</xdr:rowOff>
    </xdr:to>
    <xdr:pic>
      <xdr:nvPicPr>
        <xdr:cNvPr id="346" name="Picture 13"/>
        <xdr:cNvPicPr preferRelativeResize="1">
          <a:picLocks noChangeAspect="1"/>
        </xdr:cNvPicPr>
      </xdr:nvPicPr>
      <xdr:blipFill>
        <a:blip r:embed="rId1"/>
        <a:stretch>
          <a:fillRect/>
        </a:stretch>
      </xdr:blipFill>
      <xdr:spPr>
        <a:xfrm>
          <a:off x="4419600" y="100088700"/>
          <a:ext cx="0" cy="676275"/>
        </a:xfrm>
        <a:prstGeom prst="rect">
          <a:avLst/>
        </a:prstGeom>
        <a:noFill/>
        <a:ln w="9525" cmpd="sng">
          <a:noFill/>
        </a:ln>
      </xdr:spPr>
    </xdr:pic>
    <xdr:clientData/>
  </xdr:twoCellAnchor>
  <xdr:twoCellAnchor editAs="oneCell">
    <xdr:from>
      <xdr:col>3</xdr:col>
      <xdr:colOff>0</xdr:colOff>
      <xdr:row>200</xdr:row>
      <xdr:rowOff>0</xdr:rowOff>
    </xdr:from>
    <xdr:to>
      <xdr:col>3</xdr:col>
      <xdr:colOff>0</xdr:colOff>
      <xdr:row>201</xdr:row>
      <xdr:rowOff>314325</xdr:rowOff>
    </xdr:to>
    <xdr:pic>
      <xdr:nvPicPr>
        <xdr:cNvPr id="347" name="Picture 13"/>
        <xdr:cNvPicPr preferRelativeResize="1">
          <a:picLocks noChangeAspect="1"/>
        </xdr:cNvPicPr>
      </xdr:nvPicPr>
      <xdr:blipFill>
        <a:blip r:embed="rId1"/>
        <a:stretch>
          <a:fillRect/>
        </a:stretch>
      </xdr:blipFill>
      <xdr:spPr>
        <a:xfrm>
          <a:off x="4419600" y="100088700"/>
          <a:ext cx="0" cy="819150"/>
        </a:xfrm>
        <a:prstGeom prst="rect">
          <a:avLst/>
        </a:prstGeom>
        <a:noFill/>
        <a:ln w="9525" cmpd="sng">
          <a:noFill/>
        </a:ln>
      </xdr:spPr>
    </xdr:pic>
    <xdr:clientData/>
  </xdr:twoCellAnchor>
  <xdr:twoCellAnchor editAs="oneCell">
    <xdr:from>
      <xdr:col>2</xdr:col>
      <xdr:colOff>609600</xdr:colOff>
      <xdr:row>200</xdr:row>
      <xdr:rowOff>0</xdr:rowOff>
    </xdr:from>
    <xdr:to>
      <xdr:col>2</xdr:col>
      <xdr:colOff>609600</xdr:colOff>
      <xdr:row>201</xdr:row>
      <xdr:rowOff>171450</xdr:rowOff>
    </xdr:to>
    <xdr:pic>
      <xdr:nvPicPr>
        <xdr:cNvPr id="348" name="Picture 13"/>
        <xdr:cNvPicPr preferRelativeResize="1">
          <a:picLocks noChangeAspect="1"/>
        </xdr:cNvPicPr>
      </xdr:nvPicPr>
      <xdr:blipFill>
        <a:blip r:embed="rId1"/>
        <a:stretch>
          <a:fillRect/>
        </a:stretch>
      </xdr:blipFill>
      <xdr:spPr>
        <a:xfrm>
          <a:off x="4419600" y="100088700"/>
          <a:ext cx="0" cy="676275"/>
        </a:xfrm>
        <a:prstGeom prst="rect">
          <a:avLst/>
        </a:prstGeom>
        <a:noFill/>
        <a:ln w="9525" cmpd="sng">
          <a:noFill/>
        </a:ln>
      </xdr:spPr>
    </xdr:pic>
    <xdr:clientData/>
  </xdr:twoCellAnchor>
  <xdr:twoCellAnchor editAs="oneCell">
    <xdr:from>
      <xdr:col>2</xdr:col>
      <xdr:colOff>609600</xdr:colOff>
      <xdr:row>200</xdr:row>
      <xdr:rowOff>0</xdr:rowOff>
    </xdr:from>
    <xdr:to>
      <xdr:col>2</xdr:col>
      <xdr:colOff>609600</xdr:colOff>
      <xdr:row>201</xdr:row>
      <xdr:rowOff>171450</xdr:rowOff>
    </xdr:to>
    <xdr:pic>
      <xdr:nvPicPr>
        <xdr:cNvPr id="349" name="Picture 13"/>
        <xdr:cNvPicPr preferRelativeResize="1">
          <a:picLocks noChangeAspect="1"/>
        </xdr:cNvPicPr>
      </xdr:nvPicPr>
      <xdr:blipFill>
        <a:blip r:embed="rId1"/>
        <a:stretch>
          <a:fillRect/>
        </a:stretch>
      </xdr:blipFill>
      <xdr:spPr>
        <a:xfrm>
          <a:off x="4419600" y="100088700"/>
          <a:ext cx="0" cy="676275"/>
        </a:xfrm>
        <a:prstGeom prst="rect">
          <a:avLst/>
        </a:prstGeom>
        <a:noFill/>
        <a:ln w="9525" cmpd="sng">
          <a:noFill/>
        </a:ln>
      </xdr:spPr>
    </xdr:pic>
    <xdr:clientData/>
  </xdr:twoCellAnchor>
  <xdr:twoCellAnchor editAs="oneCell">
    <xdr:from>
      <xdr:col>2</xdr:col>
      <xdr:colOff>609600</xdr:colOff>
      <xdr:row>200</xdr:row>
      <xdr:rowOff>0</xdr:rowOff>
    </xdr:from>
    <xdr:to>
      <xdr:col>2</xdr:col>
      <xdr:colOff>609600</xdr:colOff>
      <xdr:row>201</xdr:row>
      <xdr:rowOff>171450</xdr:rowOff>
    </xdr:to>
    <xdr:pic>
      <xdr:nvPicPr>
        <xdr:cNvPr id="350" name="Picture 13"/>
        <xdr:cNvPicPr preferRelativeResize="1">
          <a:picLocks noChangeAspect="1"/>
        </xdr:cNvPicPr>
      </xdr:nvPicPr>
      <xdr:blipFill>
        <a:blip r:embed="rId1"/>
        <a:stretch>
          <a:fillRect/>
        </a:stretch>
      </xdr:blipFill>
      <xdr:spPr>
        <a:xfrm>
          <a:off x="4419600" y="100088700"/>
          <a:ext cx="0" cy="676275"/>
        </a:xfrm>
        <a:prstGeom prst="rect">
          <a:avLst/>
        </a:prstGeom>
        <a:noFill/>
        <a:ln w="9525" cmpd="sng">
          <a:noFill/>
        </a:ln>
      </xdr:spPr>
    </xdr:pic>
    <xdr:clientData/>
  </xdr:twoCellAnchor>
  <xdr:twoCellAnchor editAs="oneCell">
    <xdr:from>
      <xdr:col>2</xdr:col>
      <xdr:colOff>609600</xdr:colOff>
      <xdr:row>200</xdr:row>
      <xdr:rowOff>0</xdr:rowOff>
    </xdr:from>
    <xdr:to>
      <xdr:col>2</xdr:col>
      <xdr:colOff>609600</xdr:colOff>
      <xdr:row>201</xdr:row>
      <xdr:rowOff>171450</xdr:rowOff>
    </xdr:to>
    <xdr:pic>
      <xdr:nvPicPr>
        <xdr:cNvPr id="351" name="Picture 13"/>
        <xdr:cNvPicPr preferRelativeResize="1">
          <a:picLocks noChangeAspect="1"/>
        </xdr:cNvPicPr>
      </xdr:nvPicPr>
      <xdr:blipFill>
        <a:blip r:embed="rId1"/>
        <a:stretch>
          <a:fillRect/>
        </a:stretch>
      </xdr:blipFill>
      <xdr:spPr>
        <a:xfrm>
          <a:off x="4419600" y="100088700"/>
          <a:ext cx="0" cy="676275"/>
        </a:xfrm>
        <a:prstGeom prst="rect">
          <a:avLst/>
        </a:prstGeom>
        <a:noFill/>
        <a:ln w="9525" cmpd="sng">
          <a:noFill/>
        </a:ln>
      </xdr:spPr>
    </xdr:pic>
    <xdr:clientData/>
  </xdr:twoCellAnchor>
  <xdr:twoCellAnchor editAs="oneCell">
    <xdr:from>
      <xdr:col>2</xdr:col>
      <xdr:colOff>609600</xdr:colOff>
      <xdr:row>200</xdr:row>
      <xdr:rowOff>0</xdr:rowOff>
    </xdr:from>
    <xdr:to>
      <xdr:col>2</xdr:col>
      <xdr:colOff>609600</xdr:colOff>
      <xdr:row>201</xdr:row>
      <xdr:rowOff>171450</xdr:rowOff>
    </xdr:to>
    <xdr:pic>
      <xdr:nvPicPr>
        <xdr:cNvPr id="352" name="Picture 13"/>
        <xdr:cNvPicPr preferRelativeResize="1">
          <a:picLocks noChangeAspect="1"/>
        </xdr:cNvPicPr>
      </xdr:nvPicPr>
      <xdr:blipFill>
        <a:blip r:embed="rId1"/>
        <a:stretch>
          <a:fillRect/>
        </a:stretch>
      </xdr:blipFill>
      <xdr:spPr>
        <a:xfrm>
          <a:off x="4419600" y="100088700"/>
          <a:ext cx="0" cy="676275"/>
        </a:xfrm>
        <a:prstGeom prst="rect">
          <a:avLst/>
        </a:prstGeom>
        <a:noFill/>
        <a:ln w="9525" cmpd="sng">
          <a:noFill/>
        </a:ln>
      </xdr:spPr>
    </xdr:pic>
    <xdr:clientData/>
  </xdr:twoCellAnchor>
  <xdr:twoCellAnchor editAs="oneCell">
    <xdr:from>
      <xdr:col>2</xdr:col>
      <xdr:colOff>609600</xdr:colOff>
      <xdr:row>200</xdr:row>
      <xdr:rowOff>0</xdr:rowOff>
    </xdr:from>
    <xdr:to>
      <xdr:col>2</xdr:col>
      <xdr:colOff>609600</xdr:colOff>
      <xdr:row>201</xdr:row>
      <xdr:rowOff>171450</xdr:rowOff>
    </xdr:to>
    <xdr:pic>
      <xdr:nvPicPr>
        <xdr:cNvPr id="353" name="Picture 13"/>
        <xdr:cNvPicPr preferRelativeResize="1">
          <a:picLocks noChangeAspect="1"/>
        </xdr:cNvPicPr>
      </xdr:nvPicPr>
      <xdr:blipFill>
        <a:blip r:embed="rId1"/>
        <a:stretch>
          <a:fillRect/>
        </a:stretch>
      </xdr:blipFill>
      <xdr:spPr>
        <a:xfrm>
          <a:off x="4419600" y="100088700"/>
          <a:ext cx="0" cy="676275"/>
        </a:xfrm>
        <a:prstGeom prst="rect">
          <a:avLst/>
        </a:prstGeom>
        <a:noFill/>
        <a:ln w="9525" cmpd="sng">
          <a:noFill/>
        </a:ln>
      </xdr:spPr>
    </xdr:pic>
    <xdr:clientData/>
  </xdr:twoCellAnchor>
  <xdr:twoCellAnchor editAs="oneCell">
    <xdr:from>
      <xdr:col>2</xdr:col>
      <xdr:colOff>609600</xdr:colOff>
      <xdr:row>200</xdr:row>
      <xdr:rowOff>0</xdr:rowOff>
    </xdr:from>
    <xdr:to>
      <xdr:col>2</xdr:col>
      <xdr:colOff>609600</xdr:colOff>
      <xdr:row>201</xdr:row>
      <xdr:rowOff>171450</xdr:rowOff>
    </xdr:to>
    <xdr:pic>
      <xdr:nvPicPr>
        <xdr:cNvPr id="354" name="Picture 13"/>
        <xdr:cNvPicPr preferRelativeResize="1">
          <a:picLocks noChangeAspect="1"/>
        </xdr:cNvPicPr>
      </xdr:nvPicPr>
      <xdr:blipFill>
        <a:blip r:embed="rId1"/>
        <a:stretch>
          <a:fillRect/>
        </a:stretch>
      </xdr:blipFill>
      <xdr:spPr>
        <a:xfrm>
          <a:off x="4419600" y="100088700"/>
          <a:ext cx="0" cy="676275"/>
        </a:xfrm>
        <a:prstGeom prst="rect">
          <a:avLst/>
        </a:prstGeom>
        <a:noFill/>
        <a:ln w="9525" cmpd="sng">
          <a:noFill/>
        </a:ln>
      </xdr:spPr>
    </xdr:pic>
    <xdr:clientData/>
  </xdr:twoCellAnchor>
  <xdr:twoCellAnchor editAs="oneCell">
    <xdr:from>
      <xdr:col>3</xdr:col>
      <xdr:colOff>0</xdr:colOff>
      <xdr:row>200</xdr:row>
      <xdr:rowOff>0</xdr:rowOff>
    </xdr:from>
    <xdr:to>
      <xdr:col>3</xdr:col>
      <xdr:colOff>0</xdr:colOff>
      <xdr:row>201</xdr:row>
      <xdr:rowOff>314325</xdr:rowOff>
    </xdr:to>
    <xdr:pic>
      <xdr:nvPicPr>
        <xdr:cNvPr id="355" name="Picture 13"/>
        <xdr:cNvPicPr preferRelativeResize="1">
          <a:picLocks noChangeAspect="1"/>
        </xdr:cNvPicPr>
      </xdr:nvPicPr>
      <xdr:blipFill>
        <a:blip r:embed="rId1"/>
        <a:stretch>
          <a:fillRect/>
        </a:stretch>
      </xdr:blipFill>
      <xdr:spPr>
        <a:xfrm>
          <a:off x="4419600" y="100088700"/>
          <a:ext cx="0" cy="819150"/>
        </a:xfrm>
        <a:prstGeom prst="rect">
          <a:avLst/>
        </a:prstGeom>
        <a:noFill/>
        <a:ln w="9525" cmpd="sng">
          <a:noFill/>
        </a:ln>
      </xdr:spPr>
    </xdr:pic>
    <xdr:clientData/>
  </xdr:twoCellAnchor>
  <xdr:twoCellAnchor editAs="oneCell">
    <xdr:from>
      <xdr:col>2</xdr:col>
      <xdr:colOff>609600</xdr:colOff>
      <xdr:row>200</xdr:row>
      <xdr:rowOff>0</xdr:rowOff>
    </xdr:from>
    <xdr:to>
      <xdr:col>2</xdr:col>
      <xdr:colOff>609600</xdr:colOff>
      <xdr:row>201</xdr:row>
      <xdr:rowOff>171450</xdr:rowOff>
    </xdr:to>
    <xdr:pic>
      <xdr:nvPicPr>
        <xdr:cNvPr id="356" name="Picture 13"/>
        <xdr:cNvPicPr preferRelativeResize="1">
          <a:picLocks noChangeAspect="1"/>
        </xdr:cNvPicPr>
      </xdr:nvPicPr>
      <xdr:blipFill>
        <a:blip r:embed="rId1"/>
        <a:stretch>
          <a:fillRect/>
        </a:stretch>
      </xdr:blipFill>
      <xdr:spPr>
        <a:xfrm>
          <a:off x="4419600" y="100088700"/>
          <a:ext cx="0" cy="676275"/>
        </a:xfrm>
        <a:prstGeom prst="rect">
          <a:avLst/>
        </a:prstGeom>
        <a:noFill/>
        <a:ln w="9525" cmpd="sng">
          <a:noFill/>
        </a:ln>
      </xdr:spPr>
    </xdr:pic>
    <xdr:clientData/>
  </xdr:twoCellAnchor>
  <xdr:twoCellAnchor editAs="oneCell">
    <xdr:from>
      <xdr:col>2</xdr:col>
      <xdr:colOff>609600</xdr:colOff>
      <xdr:row>200</xdr:row>
      <xdr:rowOff>0</xdr:rowOff>
    </xdr:from>
    <xdr:to>
      <xdr:col>2</xdr:col>
      <xdr:colOff>609600</xdr:colOff>
      <xdr:row>201</xdr:row>
      <xdr:rowOff>171450</xdr:rowOff>
    </xdr:to>
    <xdr:pic>
      <xdr:nvPicPr>
        <xdr:cNvPr id="357" name="Picture 13"/>
        <xdr:cNvPicPr preferRelativeResize="1">
          <a:picLocks noChangeAspect="1"/>
        </xdr:cNvPicPr>
      </xdr:nvPicPr>
      <xdr:blipFill>
        <a:blip r:embed="rId1"/>
        <a:stretch>
          <a:fillRect/>
        </a:stretch>
      </xdr:blipFill>
      <xdr:spPr>
        <a:xfrm>
          <a:off x="4419600" y="100088700"/>
          <a:ext cx="0" cy="676275"/>
        </a:xfrm>
        <a:prstGeom prst="rect">
          <a:avLst/>
        </a:prstGeom>
        <a:noFill/>
        <a:ln w="9525" cmpd="sng">
          <a:noFill/>
        </a:ln>
      </xdr:spPr>
    </xdr:pic>
    <xdr:clientData/>
  </xdr:twoCellAnchor>
  <xdr:twoCellAnchor editAs="oneCell">
    <xdr:from>
      <xdr:col>2</xdr:col>
      <xdr:colOff>609600</xdr:colOff>
      <xdr:row>200</xdr:row>
      <xdr:rowOff>0</xdr:rowOff>
    </xdr:from>
    <xdr:to>
      <xdr:col>2</xdr:col>
      <xdr:colOff>609600</xdr:colOff>
      <xdr:row>201</xdr:row>
      <xdr:rowOff>171450</xdr:rowOff>
    </xdr:to>
    <xdr:pic>
      <xdr:nvPicPr>
        <xdr:cNvPr id="358" name="Picture 13"/>
        <xdr:cNvPicPr preferRelativeResize="1">
          <a:picLocks noChangeAspect="1"/>
        </xdr:cNvPicPr>
      </xdr:nvPicPr>
      <xdr:blipFill>
        <a:blip r:embed="rId1"/>
        <a:stretch>
          <a:fillRect/>
        </a:stretch>
      </xdr:blipFill>
      <xdr:spPr>
        <a:xfrm>
          <a:off x="4419600" y="100088700"/>
          <a:ext cx="0" cy="676275"/>
        </a:xfrm>
        <a:prstGeom prst="rect">
          <a:avLst/>
        </a:prstGeom>
        <a:noFill/>
        <a:ln w="9525" cmpd="sng">
          <a:noFill/>
        </a:ln>
      </xdr:spPr>
    </xdr:pic>
    <xdr:clientData/>
  </xdr:twoCellAnchor>
  <xdr:twoCellAnchor editAs="oneCell">
    <xdr:from>
      <xdr:col>1</xdr:col>
      <xdr:colOff>1209675</xdr:colOff>
      <xdr:row>254</xdr:row>
      <xdr:rowOff>114300</xdr:rowOff>
    </xdr:from>
    <xdr:to>
      <xdr:col>1</xdr:col>
      <xdr:colOff>1209675</xdr:colOff>
      <xdr:row>254</xdr:row>
      <xdr:rowOff>228600</xdr:rowOff>
    </xdr:to>
    <xdr:pic>
      <xdr:nvPicPr>
        <xdr:cNvPr id="359" name="Picture 13"/>
        <xdr:cNvPicPr preferRelativeResize="1">
          <a:picLocks noChangeAspect="1"/>
        </xdr:cNvPicPr>
      </xdr:nvPicPr>
      <xdr:blipFill>
        <a:blip r:embed="rId1"/>
        <a:stretch>
          <a:fillRect/>
        </a:stretch>
      </xdr:blipFill>
      <xdr:spPr>
        <a:xfrm>
          <a:off x="2400300" y="127463550"/>
          <a:ext cx="0" cy="114300"/>
        </a:xfrm>
        <a:prstGeom prst="rect">
          <a:avLst/>
        </a:prstGeom>
        <a:noFill/>
        <a:ln w="9525" cmpd="sng">
          <a:noFill/>
        </a:ln>
      </xdr:spPr>
    </xdr:pic>
    <xdr:clientData/>
  </xdr:twoCellAnchor>
  <xdr:twoCellAnchor editAs="oneCell">
    <xdr:from>
      <xdr:col>1</xdr:col>
      <xdr:colOff>1209675</xdr:colOff>
      <xdr:row>254</xdr:row>
      <xdr:rowOff>114300</xdr:rowOff>
    </xdr:from>
    <xdr:to>
      <xdr:col>1</xdr:col>
      <xdr:colOff>1209675</xdr:colOff>
      <xdr:row>254</xdr:row>
      <xdr:rowOff>228600</xdr:rowOff>
    </xdr:to>
    <xdr:pic>
      <xdr:nvPicPr>
        <xdr:cNvPr id="360" name="Picture 13"/>
        <xdr:cNvPicPr preferRelativeResize="1">
          <a:picLocks noChangeAspect="1"/>
        </xdr:cNvPicPr>
      </xdr:nvPicPr>
      <xdr:blipFill>
        <a:blip r:embed="rId1"/>
        <a:stretch>
          <a:fillRect/>
        </a:stretch>
      </xdr:blipFill>
      <xdr:spPr>
        <a:xfrm>
          <a:off x="2400300" y="127463550"/>
          <a:ext cx="0" cy="114300"/>
        </a:xfrm>
        <a:prstGeom prst="rect">
          <a:avLst/>
        </a:prstGeom>
        <a:noFill/>
        <a:ln w="9525" cmpd="sng">
          <a:noFill/>
        </a:ln>
      </xdr:spPr>
    </xdr:pic>
    <xdr:clientData/>
  </xdr:twoCellAnchor>
  <xdr:twoCellAnchor editAs="oneCell">
    <xdr:from>
      <xdr:col>1</xdr:col>
      <xdr:colOff>1209675</xdr:colOff>
      <xdr:row>254</xdr:row>
      <xdr:rowOff>114300</xdr:rowOff>
    </xdr:from>
    <xdr:to>
      <xdr:col>1</xdr:col>
      <xdr:colOff>1209675</xdr:colOff>
      <xdr:row>254</xdr:row>
      <xdr:rowOff>228600</xdr:rowOff>
    </xdr:to>
    <xdr:pic>
      <xdr:nvPicPr>
        <xdr:cNvPr id="361" name="Picture 13"/>
        <xdr:cNvPicPr preferRelativeResize="1">
          <a:picLocks noChangeAspect="1"/>
        </xdr:cNvPicPr>
      </xdr:nvPicPr>
      <xdr:blipFill>
        <a:blip r:embed="rId1"/>
        <a:stretch>
          <a:fillRect/>
        </a:stretch>
      </xdr:blipFill>
      <xdr:spPr>
        <a:xfrm>
          <a:off x="2400300" y="127463550"/>
          <a:ext cx="0" cy="114300"/>
        </a:xfrm>
        <a:prstGeom prst="rect">
          <a:avLst/>
        </a:prstGeom>
        <a:noFill/>
        <a:ln w="9525" cmpd="sng">
          <a:noFill/>
        </a:ln>
      </xdr:spPr>
    </xdr:pic>
    <xdr:clientData/>
  </xdr:twoCellAnchor>
  <xdr:twoCellAnchor editAs="oneCell">
    <xdr:from>
      <xdr:col>1</xdr:col>
      <xdr:colOff>1143000</xdr:colOff>
      <xdr:row>254</xdr:row>
      <xdr:rowOff>66675</xdr:rowOff>
    </xdr:from>
    <xdr:to>
      <xdr:col>1</xdr:col>
      <xdr:colOff>1143000</xdr:colOff>
      <xdr:row>254</xdr:row>
      <xdr:rowOff>180975</xdr:rowOff>
    </xdr:to>
    <xdr:pic>
      <xdr:nvPicPr>
        <xdr:cNvPr id="362" name="Picture 13"/>
        <xdr:cNvPicPr preferRelativeResize="1">
          <a:picLocks noChangeAspect="1"/>
        </xdr:cNvPicPr>
      </xdr:nvPicPr>
      <xdr:blipFill>
        <a:blip r:embed="rId1"/>
        <a:stretch>
          <a:fillRect/>
        </a:stretch>
      </xdr:blipFill>
      <xdr:spPr>
        <a:xfrm>
          <a:off x="2333625" y="127415925"/>
          <a:ext cx="0" cy="114300"/>
        </a:xfrm>
        <a:prstGeom prst="rect">
          <a:avLst/>
        </a:prstGeom>
        <a:noFill/>
        <a:ln w="9525" cmpd="sng">
          <a:noFill/>
        </a:ln>
      </xdr:spPr>
    </xdr:pic>
    <xdr:clientData/>
  </xdr:twoCellAnchor>
  <xdr:twoCellAnchor editAs="oneCell">
    <xdr:from>
      <xdr:col>1</xdr:col>
      <xdr:colOff>1209675</xdr:colOff>
      <xdr:row>255</xdr:row>
      <xdr:rowOff>114300</xdr:rowOff>
    </xdr:from>
    <xdr:to>
      <xdr:col>1</xdr:col>
      <xdr:colOff>1209675</xdr:colOff>
      <xdr:row>255</xdr:row>
      <xdr:rowOff>228600</xdr:rowOff>
    </xdr:to>
    <xdr:pic>
      <xdr:nvPicPr>
        <xdr:cNvPr id="363" name="Picture 13"/>
        <xdr:cNvPicPr preferRelativeResize="1">
          <a:picLocks noChangeAspect="1"/>
        </xdr:cNvPicPr>
      </xdr:nvPicPr>
      <xdr:blipFill>
        <a:blip r:embed="rId1"/>
        <a:stretch>
          <a:fillRect/>
        </a:stretch>
      </xdr:blipFill>
      <xdr:spPr>
        <a:xfrm>
          <a:off x="2400300" y="127968375"/>
          <a:ext cx="0" cy="114300"/>
        </a:xfrm>
        <a:prstGeom prst="rect">
          <a:avLst/>
        </a:prstGeom>
        <a:noFill/>
        <a:ln w="9525" cmpd="sng">
          <a:noFill/>
        </a:ln>
      </xdr:spPr>
    </xdr:pic>
    <xdr:clientData/>
  </xdr:twoCellAnchor>
  <xdr:twoCellAnchor editAs="oneCell">
    <xdr:from>
      <xdr:col>1</xdr:col>
      <xdr:colOff>1209675</xdr:colOff>
      <xdr:row>255</xdr:row>
      <xdr:rowOff>114300</xdr:rowOff>
    </xdr:from>
    <xdr:to>
      <xdr:col>1</xdr:col>
      <xdr:colOff>1209675</xdr:colOff>
      <xdr:row>255</xdr:row>
      <xdr:rowOff>228600</xdr:rowOff>
    </xdr:to>
    <xdr:pic>
      <xdr:nvPicPr>
        <xdr:cNvPr id="364" name="Picture 13"/>
        <xdr:cNvPicPr preferRelativeResize="1">
          <a:picLocks noChangeAspect="1"/>
        </xdr:cNvPicPr>
      </xdr:nvPicPr>
      <xdr:blipFill>
        <a:blip r:embed="rId1"/>
        <a:stretch>
          <a:fillRect/>
        </a:stretch>
      </xdr:blipFill>
      <xdr:spPr>
        <a:xfrm>
          <a:off x="2400300" y="127968375"/>
          <a:ext cx="0" cy="114300"/>
        </a:xfrm>
        <a:prstGeom prst="rect">
          <a:avLst/>
        </a:prstGeom>
        <a:noFill/>
        <a:ln w="9525" cmpd="sng">
          <a:noFill/>
        </a:ln>
      </xdr:spPr>
    </xdr:pic>
    <xdr:clientData/>
  </xdr:twoCellAnchor>
  <xdr:twoCellAnchor editAs="oneCell">
    <xdr:from>
      <xdr:col>1</xdr:col>
      <xdr:colOff>1209675</xdr:colOff>
      <xdr:row>255</xdr:row>
      <xdr:rowOff>114300</xdr:rowOff>
    </xdr:from>
    <xdr:to>
      <xdr:col>1</xdr:col>
      <xdr:colOff>1209675</xdr:colOff>
      <xdr:row>255</xdr:row>
      <xdr:rowOff>228600</xdr:rowOff>
    </xdr:to>
    <xdr:pic>
      <xdr:nvPicPr>
        <xdr:cNvPr id="365" name="Picture 13"/>
        <xdr:cNvPicPr preferRelativeResize="1">
          <a:picLocks noChangeAspect="1"/>
        </xdr:cNvPicPr>
      </xdr:nvPicPr>
      <xdr:blipFill>
        <a:blip r:embed="rId1"/>
        <a:stretch>
          <a:fillRect/>
        </a:stretch>
      </xdr:blipFill>
      <xdr:spPr>
        <a:xfrm>
          <a:off x="2400300" y="127968375"/>
          <a:ext cx="0" cy="114300"/>
        </a:xfrm>
        <a:prstGeom prst="rect">
          <a:avLst/>
        </a:prstGeom>
        <a:noFill/>
        <a:ln w="9525" cmpd="sng">
          <a:noFill/>
        </a:ln>
      </xdr:spPr>
    </xdr:pic>
    <xdr:clientData/>
  </xdr:twoCellAnchor>
  <xdr:twoCellAnchor editAs="oneCell">
    <xdr:from>
      <xdr:col>1</xdr:col>
      <xdr:colOff>1143000</xdr:colOff>
      <xdr:row>255</xdr:row>
      <xdr:rowOff>66675</xdr:rowOff>
    </xdr:from>
    <xdr:to>
      <xdr:col>1</xdr:col>
      <xdr:colOff>1143000</xdr:colOff>
      <xdr:row>255</xdr:row>
      <xdr:rowOff>180975</xdr:rowOff>
    </xdr:to>
    <xdr:pic>
      <xdr:nvPicPr>
        <xdr:cNvPr id="366" name="Picture 13"/>
        <xdr:cNvPicPr preferRelativeResize="1">
          <a:picLocks noChangeAspect="1"/>
        </xdr:cNvPicPr>
      </xdr:nvPicPr>
      <xdr:blipFill>
        <a:blip r:embed="rId1"/>
        <a:stretch>
          <a:fillRect/>
        </a:stretch>
      </xdr:blipFill>
      <xdr:spPr>
        <a:xfrm>
          <a:off x="2333625" y="127920750"/>
          <a:ext cx="0" cy="114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ndrazambrano@idsngovco" TargetMode="External" /><Relationship Id="rId2" Type="http://schemas.openxmlformats.org/officeDocument/2006/relationships/hyperlink" Target="mailto:sandrazambrano@idsngovco" TargetMode="External" /><Relationship Id="rId3" Type="http://schemas.openxmlformats.org/officeDocument/2006/relationships/hyperlink" Target="mailto:sandrazambrano@idsngovco" TargetMode="External" /><Relationship Id="rId4" Type="http://schemas.openxmlformats.org/officeDocument/2006/relationships/hyperlink" Target="mailto:sandrazambrano@idsngovco" TargetMode="External" /><Relationship Id="rId5" Type="http://schemas.openxmlformats.org/officeDocument/2006/relationships/hyperlink" Target="mailto:sandrazambrano@idsngovco" TargetMode="External" /><Relationship Id="rId6" Type="http://schemas.openxmlformats.org/officeDocument/2006/relationships/hyperlink" Target="mailto:sandrazambrano@idsngovco" TargetMode="External" /><Relationship Id="rId7" Type="http://schemas.openxmlformats.org/officeDocument/2006/relationships/hyperlink" Target="mailto:sandrazambrano@idsn.gov.co" TargetMode="External" /><Relationship Id="rId8" Type="http://schemas.openxmlformats.org/officeDocument/2006/relationships/hyperlink" Target="mailto:sandrazambrano@idsn.gov.co" TargetMode="External" /><Relationship Id="rId9" Type="http://schemas.openxmlformats.org/officeDocument/2006/relationships/hyperlink" Target="mailto:sandrazambrano@idsn.gov.co" TargetMode="External" /><Relationship Id="rId10" Type="http://schemas.openxmlformats.org/officeDocument/2006/relationships/hyperlink" Target="mailto:sandrazambrano@idsn.gov.co" TargetMode="External" /><Relationship Id="rId11" Type="http://schemas.openxmlformats.org/officeDocument/2006/relationships/hyperlink" Target="mailto:sandrazambrano@idsn.gov.co" TargetMode="External" /><Relationship Id="rId12" Type="http://schemas.openxmlformats.org/officeDocument/2006/relationships/hyperlink" Target="mailto:sandrazambrano@idsn.gov.co" TargetMode="External" /><Relationship Id="rId13" Type="http://schemas.openxmlformats.org/officeDocument/2006/relationships/hyperlink" Target="mailto:sandrazambrano@idsn.gov.co" TargetMode="External" /><Relationship Id="rId14" Type="http://schemas.openxmlformats.org/officeDocument/2006/relationships/hyperlink" Target="mailto:sandrazambrano@idsn.gov.co" TargetMode="External" /><Relationship Id="rId15" Type="http://schemas.openxmlformats.org/officeDocument/2006/relationships/hyperlink" Target="mailto:sandrazambrano@idsn.gov.co" TargetMode="External" /><Relationship Id="rId16" Type="http://schemas.openxmlformats.org/officeDocument/2006/relationships/hyperlink" Target="mailto:sandrazambrano@idsn.gov.co" TargetMode="External" /><Relationship Id="rId17" Type="http://schemas.openxmlformats.org/officeDocument/2006/relationships/hyperlink" Target="mailto:sandrazambrano@idsn.gov.co" TargetMode="External" /><Relationship Id="rId18" Type="http://schemas.openxmlformats.org/officeDocument/2006/relationships/hyperlink" Target="mailto:sandrazambrano@idsngovco" TargetMode="External" /><Relationship Id="rId19" Type="http://schemas.openxmlformats.org/officeDocument/2006/relationships/hyperlink" Target="mailto:sandrazambrano@idsngovco" TargetMode="External" /><Relationship Id="rId20" Type="http://schemas.openxmlformats.org/officeDocument/2006/relationships/hyperlink" Target="mailto:sandrazambrano@idsngovco" TargetMode="External" /><Relationship Id="rId21" Type="http://schemas.openxmlformats.org/officeDocument/2006/relationships/hyperlink" Target="mailto:sandrazambrano@idsngovco" TargetMode="External" /><Relationship Id="rId22" Type="http://schemas.openxmlformats.org/officeDocument/2006/relationships/hyperlink" Target="mailto:sandrazambrano@idsngovco" TargetMode="External" /><Relationship Id="rId23" Type="http://schemas.openxmlformats.org/officeDocument/2006/relationships/hyperlink" Target="mailto:sandrazambrano@idsngovco" TargetMode="External" /><Relationship Id="rId24" Type="http://schemas.openxmlformats.org/officeDocument/2006/relationships/hyperlink" Target="mailto:sandrazambrano@idsngovco" TargetMode="External" /><Relationship Id="rId25" Type="http://schemas.openxmlformats.org/officeDocument/2006/relationships/hyperlink" Target="mailto:sandrazambrano@idsngovco" TargetMode="External" /><Relationship Id="rId26" Type="http://schemas.openxmlformats.org/officeDocument/2006/relationships/hyperlink" Target="mailto:sandrazambrano@idsngovco" TargetMode="External" /><Relationship Id="rId27" Type="http://schemas.openxmlformats.org/officeDocument/2006/relationships/hyperlink" Target="mailto:sandrazambrano@idsngovco" TargetMode="External" /><Relationship Id="rId28" Type="http://schemas.openxmlformats.org/officeDocument/2006/relationships/hyperlink" Target="mailto:sandrazambrano@idsngovco" TargetMode="External" /><Relationship Id="rId29" Type="http://schemas.openxmlformats.org/officeDocument/2006/relationships/hyperlink" Target="mailto:sandrazambrano@idsn.gov.co" TargetMode="External" /><Relationship Id="rId30" Type="http://schemas.openxmlformats.org/officeDocument/2006/relationships/hyperlink" Target="mailto:sandrazambrano@idsn.gov.co" TargetMode="External" /><Relationship Id="rId31" Type="http://schemas.openxmlformats.org/officeDocument/2006/relationships/hyperlink" Target="mailto:sandrazambrano@idsn.gov.co" TargetMode="External" /><Relationship Id="rId32" Type="http://schemas.openxmlformats.org/officeDocument/2006/relationships/hyperlink" Target="mailto:sandrazambrano@idsn.gov.co" TargetMode="External" /><Relationship Id="rId33" Type="http://schemas.openxmlformats.org/officeDocument/2006/relationships/hyperlink" Target="mailto:sandrazambrano@idsn.gov.co" TargetMode="External" /><Relationship Id="rId34" Type="http://schemas.openxmlformats.org/officeDocument/2006/relationships/hyperlink" Target="mailto:sandrazambrano@idsn.gov.co" TargetMode="External" /><Relationship Id="rId35" Type="http://schemas.openxmlformats.org/officeDocument/2006/relationships/hyperlink" Target="mailto:sandrazambrano@idsn.gov.co" TargetMode="External" /><Relationship Id="rId36" Type="http://schemas.openxmlformats.org/officeDocument/2006/relationships/hyperlink" Target="mailto:sandrazambrano@idsn.gov.co" TargetMode="External" /><Relationship Id="rId37" Type="http://schemas.openxmlformats.org/officeDocument/2006/relationships/hyperlink" Target="mailto:sandrazambrano@idsn.gov.co" TargetMode="External" /><Relationship Id="rId38" Type="http://schemas.openxmlformats.org/officeDocument/2006/relationships/hyperlink" Target="mailto:sandrazambrano@idsn.gov.co" TargetMode="External" /><Relationship Id="rId39" Type="http://schemas.openxmlformats.org/officeDocument/2006/relationships/hyperlink" Target="mailto:sandrazambrano@idsn.gov.co" TargetMode="External" /><Relationship Id="rId40" Type="http://schemas.openxmlformats.org/officeDocument/2006/relationships/hyperlink" Target="mailto:sandrazambrano@idsn.gov.co" TargetMode="External" /><Relationship Id="rId41" Type="http://schemas.openxmlformats.org/officeDocument/2006/relationships/hyperlink" Target="mailto:sandrazambrano@idsn.gov.co" TargetMode="External" /><Relationship Id="rId42" Type="http://schemas.openxmlformats.org/officeDocument/2006/relationships/hyperlink" Target="mailto:sandrazambrano@idsn.gov.co" TargetMode="External" /><Relationship Id="rId43" Type="http://schemas.openxmlformats.org/officeDocument/2006/relationships/hyperlink" Target="mailto:sandrazambrano@idsn.gov.co" TargetMode="External" /><Relationship Id="rId44" Type="http://schemas.openxmlformats.org/officeDocument/2006/relationships/hyperlink" Target="mailto:sandrazambrano@idsn.gov.co" TargetMode="External" /><Relationship Id="rId45" Type="http://schemas.openxmlformats.org/officeDocument/2006/relationships/hyperlink" Target="mailto:sandrazambrano@idsn.gov.co" TargetMode="External" /><Relationship Id="rId46" Type="http://schemas.openxmlformats.org/officeDocument/2006/relationships/hyperlink" Target="mailto:sandrazambrano@idsn.gov.co" TargetMode="External" /><Relationship Id="rId47" Type="http://schemas.openxmlformats.org/officeDocument/2006/relationships/hyperlink" Target="mailto:atrizrosero@idsn.gov.co" TargetMode="External" /><Relationship Id="rId48" Type="http://schemas.openxmlformats.org/officeDocument/2006/relationships/hyperlink" Target="mailto:atrizrosero@idsn.gov.co" TargetMode="External" /><Relationship Id="rId49" Type="http://schemas.openxmlformats.org/officeDocument/2006/relationships/hyperlink" Target="mailto:atrizrosero@idsn.gov.co" TargetMode="External" /><Relationship Id="rId50" Type="http://schemas.openxmlformats.org/officeDocument/2006/relationships/hyperlink" Target="mailto:rociojuelpaz@idsn.gov.co" TargetMode="External" /><Relationship Id="rId51" Type="http://schemas.openxmlformats.org/officeDocument/2006/relationships/hyperlink" Target="mailto:rociojuelpaz@idsn.gov.co" TargetMode="External" /><Relationship Id="rId52" Type="http://schemas.openxmlformats.org/officeDocument/2006/relationships/hyperlink" Target="mailto:rociojuelpaz@idsn.gov.co" TargetMode="External" /><Relationship Id="rId53" Type="http://schemas.openxmlformats.org/officeDocument/2006/relationships/hyperlink" Target="mailto:rociojuelpaz@idsn.gov.co" TargetMode="External" /><Relationship Id="rId54" Type="http://schemas.openxmlformats.org/officeDocument/2006/relationships/hyperlink" Target="mailto:rociojuelpaz@idsn.gov.co" TargetMode="External" /><Relationship Id="rId55" Type="http://schemas.openxmlformats.org/officeDocument/2006/relationships/hyperlink" Target="mailto:rociojuelpaz@idsn.gov.co" TargetMode="External" /><Relationship Id="rId56" Type="http://schemas.openxmlformats.org/officeDocument/2006/relationships/hyperlink" Target="mailto:rociojuelpaz@idsn.gov.co" TargetMode="External" /><Relationship Id="rId57" Type="http://schemas.openxmlformats.org/officeDocument/2006/relationships/hyperlink" Target="mailto:rociojuelpaz@idsn.gov.co" TargetMode="External" /><Relationship Id="rId58" Type="http://schemas.openxmlformats.org/officeDocument/2006/relationships/hyperlink" Target="mailto:rociojuelpaz@idsn.gov.co" TargetMode="External" /><Relationship Id="rId59" Type="http://schemas.openxmlformats.org/officeDocument/2006/relationships/hyperlink" Target="mailto:rociojuelpaz@idsn.gov.co" TargetMode="External" /><Relationship Id="rId60" Type="http://schemas.openxmlformats.org/officeDocument/2006/relationships/hyperlink" Target="mailto:rociojuelpaz@idsn.gov.co" TargetMode="External" /><Relationship Id="rId61" Type="http://schemas.openxmlformats.org/officeDocument/2006/relationships/hyperlink" Target="mailto:rociojuelpaz@idsn.gov.co" TargetMode="External" /><Relationship Id="rId62" Type="http://schemas.openxmlformats.org/officeDocument/2006/relationships/hyperlink" Target="mailto:rociojuelpaz@idsn.gov.co" TargetMode="External" /><Relationship Id="rId63" Type="http://schemas.openxmlformats.org/officeDocument/2006/relationships/hyperlink" Target="mailto:rociojuelpaz@idsn.gov.co" TargetMode="External" /><Relationship Id="rId64" Type="http://schemas.openxmlformats.org/officeDocument/2006/relationships/hyperlink" Target="mailto:rociojuelpaz@idsn.gov.co" TargetMode="External" /><Relationship Id="rId65" Type="http://schemas.openxmlformats.org/officeDocument/2006/relationships/hyperlink" Target="mailto:rociojuelpaz@idsn.gov.co" TargetMode="External" /><Relationship Id="rId66" Type="http://schemas.openxmlformats.org/officeDocument/2006/relationships/hyperlink" Target="mailto:rociojuelpaz@idsn.gov.co" TargetMode="External" /><Relationship Id="rId67" Type="http://schemas.openxmlformats.org/officeDocument/2006/relationships/hyperlink" Target="mailto:rociojuelpaz@idsn.gov.co" TargetMode="External" /><Relationship Id="rId68" Type="http://schemas.openxmlformats.org/officeDocument/2006/relationships/hyperlink" Target="mailto:rociojuelpaz@idsn.gov.co" TargetMode="External" /><Relationship Id="rId69" Type="http://schemas.openxmlformats.org/officeDocument/2006/relationships/hyperlink" Target="mailto:rociojuelpaz@idsn.gov.co" TargetMode="External" /><Relationship Id="rId70" Type="http://schemas.openxmlformats.org/officeDocument/2006/relationships/hyperlink" Target="mailto:rociojuelpaz@idsn.gov.co" TargetMode="External" /><Relationship Id="rId71" Type="http://schemas.openxmlformats.org/officeDocument/2006/relationships/hyperlink" Target="mailto:rociojuelpaz@idsn.gov.co" TargetMode="External" /><Relationship Id="rId72" Type="http://schemas.openxmlformats.org/officeDocument/2006/relationships/hyperlink" Target="mailto:rociojuelpaz@idsn.gov.co" TargetMode="External" /><Relationship Id="rId73" Type="http://schemas.openxmlformats.org/officeDocument/2006/relationships/hyperlink" Target="mailto:rociojuelpaz@idsn.gov.co" TargetMode="External" /><Relationship Id="rId74" Type="http://schemas.openxmlformats.org/officeDocument/2006/relationships/hyperlink" Target="mailto:rociojuelpaz@idsn.gov.co" TargetMode="External" /><Relationship Id="rId75" Type="http://schemas.openxmlformats.org/officeDocument/2006/relationships/hyperlink" Target="mailto:rociojuelpaz@idsn.gov.co" TargetMode="External" /><Relationship Id="rId76" Type="http://schemas.openxmlformats.org/officeDocument/2006/relationships/hyperlink" Target="mailto:rociojuelpaz@idsn.gov.co" TargetMode="External" /><Relationship Id="rId77" Type="http://schemas.openxmlformats.org/officeDocument/2006/relationships/hyperlink" Target="mailto:rociojuelpaz@idsn.gov.co" TargetMode="External" /><Relationship Id="rId78" Type="http://schemas.openxmlformats.org/officeDocument/2006/relationships/hyperlink" Target="mailto:rociojuelpaz@idsn.gov.co" TargetMode="External" /><Relationship Id="rId79" Type="http://schemas.openxmlformats.org/officeDocument/2006/relationships/hyperlink" Target="mailto:rociojuelpaz@idsn.gov.co" TargetMode="External" /><Relationship Id="rId80" Type="http://schemas.openxmlformats.org/officeDocument/2006/relationships/hyperlink" Target="mailto:rociojuelpaz@idsn.gov.co" TargetMode="External" /><Relationship Id="rId81" Type="http://schemas.openxmlformats.org/officeDocument/2006/relationships/hyperlink" Target="mailto:rociojuelpaz@idsn.gov.co" TargetMode="External" /><Relationship Id="rId82" Type="http://schemas.openxmlformats.org/officeDocument/2006/relationships/hyperlink" Target="mailto:rociojuelpaz@idsn.gov.co" TargetMode="External" /><Relationship Id="rId83" Type="http://schemas.openxmlformats.org/officeDocument/2006/relationships/hyperlink" Target="mailto:rociojuelpaz@idsn.gov.co" TargetMode="External" /><Relationship Id="rId84" Type="http://schemas.openxmlformats.org/officeDocument/2006/relationships/hyperlink" Target="mailto:rociojuelpaz@idsn.gov.co" TargetMode="External" /><Relationship Id="rId85" Type="http://schemas.openxmlformats.org/officeDocument/2006/relationships/hyperlink" Target="mailto:rociojuelpaz@idsn.gov.co" TargetMode="External" /><Relationship Id="rId86" Type="http://schemas.openxmlformats.org/officeDocument/2006/relationships/hyperlink" Target="mailto:rociojuelpaz@idsn.gov.co" TargetMode="External" /><Relationship Id="rId87" Type="http://schemas.openxmlformats.org/officeDocument/2006/relationships/hyperlink" Target="mailto:rociojuelpaz@idsn.gov.co" TargetMode="External" /><Relationship Id="rId88" Type="http://schemas.openxmlformats.org/officeDocument/2006/relationships/hyperlink" Target="mailto:rociojuelpaz@idsn.gov.co" TargetMode="External" /><Relationship Id="rId89" Type="http://schemas.openxmlformats.org/officeDocument/2006/relationships/hyperlink" Target="mailto:rociojuelpaz@idsn.gov.co" TargetMode="External" /><Relationship Id="rId90" Type="http://schemas.openxmlformats.org/officeDocument/2006/relationships/hyperlink" Target="mailto:rociojuelpaz@idsn.gov.co" TargetMode="External" /><Relationship Id="rId91" Type="http://schemas.openxmlformats.org/officeDocument/2006/relationships/hyperlink" Target="mailto:rociojuelpaz@idsn.gov.co" TargetMode="External" /><Relationship Id="rId92" Type="http://schemas.openxmlformats.org/officeDocument/2006/relationships/hyperlink" Target="mailto:rociojuelpaz@idsn.gov.co" TargetMode="External" /><Relationship Id="rId93" Type="http://schemas.openxmlformats.org/officeDocument/2006/relationships/hyperlink" Target="mailto:rociojuelpaz@idsn.gov.co" TargetMode="External" /><Relationship Id="rId94" Type="http://schemas.openxmlformats.org/officeDocument/2006/relationships/hyperlink" Target="mailto:rociojuelpaz@idsn.gov.co" TargetMode="External" /><Relationship Id="rId95" Type="http://schemas.openxmlformats.org/officeDocument/2006/relationships/hyperlink" Target="mailto:rociojuelpaz@idsn.gov.co" TargetMode="External" /><Relationship Id="rId96" Type="http://schemas.openxmlformats.org/officeDocument/2006/relationships/hyperlink" Target="mailto:rociojuelpaz@idsn.gov.co" TargetMode="External" /><Relationship Id="rId97" Type="http://schemas.openxmlformats.org/officeDocument/2006/relationships/hyperlink" Target="mailto:rociojuelpaz@idsn.gov.co" TargetMode="External" /><Relationship Id="rId98" Type="http://schemas.openxmlformats.org/officeDocument/2006/relationships/hyperlink" Target="mailto:rociojuelpaz@idsn.gov.co" TargetMode="External" /><Relationship Id="rId99" Type="http://schemas.openxmlformats.org/officeDocument/2006/relationships/hyperlink" Target="mailto:rociojuelpaz@idsn.gov.co" TargetMode="External" /><Relationship Id="rId100" Type="http://schemas.openxmlformats.org/officeDocument/2006/relationships/hyperlink" Target="mailto:rociojuelpaz@idsn.gov.co" TargetMode="External" /><Relationship Id="rId101" Type="http://schemas.openxmlformats.org/officeDocument/2006/relationships/hyperlink" Target="mailto:rociojuelpaz@idsn.gov.co" TargetMode="External" /><Relationship Id="rId102" Type="http://schemas.openxmlformats.org/officeDocument/2006/relationships/hyperlink" Target="mailto:rociojuelpaz@idsn.gov.co" TargetMode="External" /><Relationship Id="rId103" Type="http://schemas.openxmlformats.org/officeDocument/2006/relationships/hyperlink" Target="mailto:rociojuelpaz@idsn.gov.co" TargetMode="External" /><Relationship Id="rId104" Type="http://schemas.openxmlformats.org/officeDocument/2006/relationships/hyperlink" Target="mailto:rociojuelpaz@idsn.gov.co" TargetMode="External" /><Relationship Id="rId105" Type="http://schemas.openxmlformats.org/officeDocument/2006/relationships/hyperlink" Target="mailto:rociojuelpaz@idsn.gov.co" TargetMode="External" /><Relationship Id="rId106" Type="http://schemas.openxmlformats.org/officeDocument/2006/relationships/hyperlink" Target="mailto:rociojuelpaz@idsn.gov.co" TargetMode="External" /><Relationship Id="rId107" Type="http://schemas.openxmlformats.org/officeDocument/2006/relationships/hyperlink" Target="mailto:rociojuelpaz@idsn.gov.co" TargetMode="External" /><Relationship Id="rId108" Type="http://schemas.openxmlformats.org/officeDocument/2006/relationships/hyperlink" Target="mailto:rociojuelpaz@idsn.gov.co" TargetMode="External" /><Relationship Id="rId109" Type="http://schemas.openxmlformats.org/officeDocument/2006/relationships/hyperlink" Target="mailto:rociojuelpaz@idsn.gov.co" TargetMode="External" /><Relationship Id="rId110" Type="http://schemas.openxmlformats.org/officeDocument/2006/relationships/hyperlink" Target="mailto:rociojuelpaz@idsn.gov.co" TargetMode="External" /><Relationship Id="rId111" Type="http://schemas.openxmlformats.org/officeDocument/2006/relationships/hyperlink" Target="mailto:rociojuelpaz@idsn.gov.co" TargetMode="External" /><Relationship Id="rId112" Type="http://schemas.openxmlformats.org/officeDocument/2006/relationships/hyperlink" Target="mailto:rociojuelpaz@idsn.gov.co" TargetMode="External" /><Relationship Id="rId113" Type="http://schemas.openxmlformats.org/officeDocument/2006/relationships/hyperlink" Target="mailto:rociojuelpaz@idsn.gov.co" TargetMode="External" /><Relationship Id="rId114" Type="http://schemas.openxmlformats.org/officeDocument/2006/relationships/hyperlink" Target="mailto:rociojuelpaz@idsn.gov.co" TargetMode="External" /><Relationship Id="rId115" Type="http://schemas.openxmlformats.org/officeDocument/2006/relationships/hyperlink" Target="mailto:rociojuelpaz@idsn.gov.co" TargetMode="External" /><Relationship Id="rId116" Type="http://schemas.openxmlformats.org/officeDocument/2006/relationships/hyperlink" Target="mailto:rociojuelpaz@idsn.gov.co" TargetMode="External" /><Relationship Id="rId117" Type="http://schemas.openxmlformats.org/officeDocument/2006/relationships/hyperlink" Target="mailto:rociojuelpaz@idsn.gov.co" TargetMode="External" /><Relationship Id="rId118" Type="http://schemas.openxmlformats.org/officeDocument/2006/relationships/hyperlink" Target="mailto:rociojuelpaz@idsn.gov.co" TargetMode="External" /><Relationship Id="rId119" Type="http://schemas.openxmlformats.org/officeDocument/2006/relationships/hyperlink" Target="mailto:rociojuelpaz@idsn.gov.co" TargetMode="External" /><Relationship Id="rId120" Type="http://schemas.openxmlformats.org/officeDocument/2006/relationships/hyperlink" Target="mailto:rociojuelpaz@idsn.gov.co" TargetMode="External" /><Relationship Id="rId121" Type="http://schemas.openxmlformats.org/officeDocument/2006/relationships/hyperlink" Target="mailto:rociojuelpaz@idsn.gov.co" TargetMode="External" /><Relationship Id="rId122" Type="http://schemas.openxmlformats.org/officeDocument/2006/relationships/hyperlink" Target="mailto:rociojuelpaz@idsn.gov.co" TargetMode="External" /><Relationship Id="rId123" Type="http://schemas.openxmlformats.org/officeDocument/2006/relationships/hyperlink" Target="mailto:rociojuelpaz@idsn.gov.co" TargetMode="External" /><Relationship Id="rId124" Type="http://schemas.openxmlformats.org/officeDocument/2006/relationships/hyperlink" Target="mailto:rociojuelpaz@idsn.gov.co" TargetMode="External" /><Relationship Id="rId125" Type="http://schemas.openxmlformats.org/officeDocument/2006/relationships/hyperlink" Target="mailto:rociojuelpaz@idsn.gov.co" TargetMode="External" /><Relationship Id="rId126" Type="http://schemas.openxmlformats.org/officeDocument/2006/relationships/hyperlink" Target="mailto:rociojuelpaz@idsn.gov.co" TargetMode="External" /><Relationship Id="rId127" Type="http://schemas.openxmlformats.org/officeDocument/2006/relationships/hyperlink" Target="mailto:rociojuelpaz@idsn.gov.co" TargetMode="External" /><Relationship Id="rId128" Type="http://schemas.openxmlformats.org/officeDocument/2006/relationships/hyperlink" Target="mailto:rociojuelpaz@idsn.gov.co" TargetMode="External" /><Relationship Id="rId129" Type="http://schemas.openxmlformats.org/officeDocument/2006/relationships/hyperlink" Target="mailto:rociojuelpaz@idsn.gov.co" TargetMode="External" /><Relationship Id="rId130" Type="http://schemas.openxmlformats.org/officeDocument/2006/relationships/hyperlink" Target="mailto:rociojuelpaz@idsn.gov.co" TargetMode="External" /><Relationship Id="rId131" Type="http://schemas.openxmlformats.org/officeDocument/2006/relationships/hyperlink" Target="mailto:rociojuelpaz@idsn.gov.co" TargetMode="External" /><Relationship Id="rId132" Type="http://schemas.openxmlformats.org/officeDocument/2006/relationships/hyperlink" Target="mailto:rociojuelpaz@idsn.gov.co" TargetMode="External" /><Relationship Id="rId133" Type="http://schemas.openxmlformats.org/officeDocument/2006/relationships/hyperlink" Target="mailto:rociojuelpaz@idsn.gov.co" TargetMode="External" /><Relationship Id="rId134" Type="http://schemas.openxmlformats.org/officeDocument/2006/relationships/hyperlink" Target="mailto:rociojuelpaz@idsn.gov.co" TargetMode="External" /><Relationship Id="rId135" Type="http://schemas.openxmlformats.org/officeDocument/2006/relationships/hyperlink" Target="mailto:rociojuelpaz@idsn.gov.co" TargetMode="External" /><Relationship Id="rId136" Type="http://schemas.openxmlformats.org/officeDocument/2006/relationships/hyperlink" Target="mailto:rociojuelpaz@idsn.gov.co" TargetMode="External" /><Relationship Id="rId137" Type="http://schemas.openxmlformats.org/officeDocument/2006/relationships/hyperlink" Target="mailto:rociojuelpaz@idsn.gov.co" TargetMode="External" /><Relationship Id="rId138" Type="http://schemas.openxmlformats.org/officeDocument/2006/relationships/hyperlink" Target="mailto:rociojuelpaz@idsn.gov.co" TargetMode="External" /><Relationship Id="rId139" Type="http://schemas.openxmlformats.org/officeDocument/2006/relationships/hyperlink" Target="mailto:rociojuelpaz@idsn.gov.co" TargetMode="External" /><Relationship Id="rId140" Type="http://schemas.openxmlformats.org/officeDocument/2006/relationships/hyperlink" Target="mailto:rociojuelpaz@idsn.gov.co" TargetMode="External" /><Relationship Id="rId141" Type="http://schemas.openxmlformats.org/officeDocument/2006/relationships/hyperlink" Target="mailto:rociojuelpaz@idsn.gov.co" TargetMode="External" /><Relationship Id="rId142" Type="http://schemas.openxmlformats.org/officeDocument/2006/relationships/hyperlink" Target="mailto:rociojuelpaz@idsn.gov.co" TargetMode="External" /><Relationship Id="rId143" Type="http://schemas.openxmlformats.org/officeDocument/2006/relationships/hyperlink" Target="mailto:rociojuelpaz@idsn.gov.co" TargetMode="External" /><Relationship Id="rId144" Type="http://schemas.openxmlformats.org/officeDocument/2006/relationships/hyperlink" Target="mailto:rociojuelpaz@idsn.gov.co" TargetMode="External" /><Relationship Id="rId145" Type="http://schemas.openxmlformats.org/officeDocument/2006/relationships/hyperlink" Target="mailto:rociojuelpaz@idsn.gov.co" TargetMode="External" /><Relationship Id="rId146" Type="http://schemas.openxmlformats.org/officeDocument/2006/relationships/hyperlink" Target="mailto:rociojuelpaz@idsn.gov.co" TargetMode="External" /><Relationship Id="rId147" Type="http://schemas.openxmlformats.org/officeDocument/2006/relationships/hyperlink" Target="mailto:rociojuelpaz@idsn.gov.co" TargetMode="External" /><Relationship Id="rId148" Type="http://schemas.openxmlformats.org/officeDocument/2006/relationships/hyperlink" Target="mailto:rociojuelpaz@idsn.gov.co" TargetMode="External" /><Relationship Id="rId149" Type="http://schemas.openxmlformats.org/officeDocument/2006/relationships/hyperlink" Target="mailto:rociojuelpaz@idsn.gov.co" TargetMode="External" /><Relationship Id="rId150" Type="http://schemas.openxmlformats.org/officeDocument/2006/relationships/hyperlink" Target="mailto:rociojuelpaz@idsn.gov.co" TargetMode="External" /><Relationship Id="rId151" Type="http://schemas.openxmlformats.org/officeDocument/2006/relationships/hyperlink" Target="mailto:rociojuelpaz@idsn.gov.co" TargetMode="External" /><Relationship Id="rId152" Type="http://schemas.openxmlformats.org/officeDocument/2006/relationships/hyperlink" Target="mailto:rociojuelpaz@idsn.gov.co" TargetMode="External" /><Relationship Id="rId153" Type="http://schemas.openxmlformats.org/officeDocument/2006/relationships/hyperlink" Target="mailto:rociojuelpaz@idsn.gov.co" TargetMode="External" /><Relationship Id="rId154" Type="http://schemas.openxmlformats.org/officeDocument/2006/relationships/hyperlink" Target="mailto:rociojuelpaz@idsn.gov.co" TargetMode="External" /><Relationship Id="rId155" Type="http://schemas.openxmlformats.org/officeDocument/2006/relationships/hyperlink" Target="mailto:rociojuelpaz@idsn.gov.co" TargetMode="External" /><Relationship Id="rId156" Type="http://schemas.openxmlformats.org/officeDocument/2006/relationships/hyperlink" Target="mailto:rociojuelpaz@idsn.gov.co" TargetMode="External" /><Relationship Id="rId157" Type="http://schemas.openxmlformats.org/officeDocument/2006/relationships/hyperlink" Target="mailto:rociojuelpaz@idsn.gov.co" TargetMode="External" /><Relationship Id="rId158" Type="http://schemas.openxmlformats.org/officeDocument/2006/relationships/hyperlink" Target="mailto:rociojuelpaz@idsn.gov.co" TargetMode="External" /><Relationship Id="rId159" Type="http://schemas.openxmlformats.org/officeDocument/2006/relationships/hyperlink" Target="mailto:rociojuelpaz@idsn.gov.co" TargetMode="External" /><Relationship Id="rId160" Type="http://schemas.openxmlformats.org/officeDocument/2006/relationships/hyperlink" Target="mailto:rociojuelpaz@idsn.gov.co" TargetMode="External" /><Relationship Id="rId161" Type="http://schemas.openxmlformats.org/officeDocument/2006/relationships/hyperlink" Target="mailto:rociojuelpaz@idsn.gov.co" TargetMode="External" /><Relationship Id="rId162" Type="http://schemas.openxmlformats.org/officeDocument/2006/relationships/hyperlink" Target="mailto:rociojuelpaz@idsn.gov.co" TargetMode="External" /><Relationship Id="rId163" Type="http://schemas.openxmlformats.org/officeDocument/2006/relationships/hyperlink" Target="mailto:rociojuelpaz@idsn.gov.co" TargetMode="External" /><Relationship Id="rId164" Type="http://schemas.openxmlformats.org/officeDocument/2006/relationships/hyperlink" Target="mailto:rociojuelpaz@idsn.gov.co" TargetMode="External" /><Relationship Id="rId165" Type="http://schemas.openxmlformats.org/officeDocument/2006/relationships/hyperlink" Target="mailto:rociojuelpaz@idsn.gov.co" TargetMode="External" /><Relationship Id="rId166" Type="http://schemas.openxmlformats.org/officeDocument/2006/relationships/hyperlink" Target="mailto:rociojuelpaz@idsn.gov.co" TargetMode="External" /><Relationship Id="rId167" Type="http://schemas.openxmlformats.org/officeDocument/2006/relationships/hyperlink" Target="mailto:rociojuelpaz@idsn.gov.co" TargetMode="External" /><Relationship Id="rId168" Type="http://schemas.openxmlformats.org/officeDocument/2006/relationships/hyperlink" Target="mailto:rociojuelpaz@idsn.gov.co" TargetMode="External" /><Relationship Id="rId169" Type="http://schemas.openxmlformats.org/officeDocument/2006/relationships/hyperlink" Target="mailto:rociojuelpaz@idsn.gov.co" TargetMode="External" /><Relationship Id="rId170" Type="http://schemas.openxmlformats.org/officeDocument/2006/relationships/hyperlink" Target="mailto:rociojuelpaz@idsn.gov.co" TargetMode="External" /><Relationship Id="rId171" Type="http://schemas.openxmlformats.org/officeDocument/2006/relationships/hyperlink" Target="mailto:rociojuelpaz@idsn.gov.co" TargetMode="External" /><Relationship Id="rId172" Type="http://schemas.openxmlformats.org/officeDocument/2006/relationships/hyperlink" Target="mailto:rociojuelpaz@idsn.gov.co" TargetMode="External" /><Relationship Id="rId173" Type="http://schemas.openxmlformats.org/officeDocument/2006/relationships/hyperlink" Target="mailto:rociojuelpaz@idsn.gov.co" TargetMode="External" /><Relationship Id="rId174" Type="http://schemas.openxmlformats.org/officeDocument/2006/relationships/hyperlink" Target="mailto:rociojuelpaz@idsn.gov.co" TargetMode="External" /><Relationship Id="rId175" Type="http://schemas.openxmlformats.org/officeDocument/2006/relationships/hyperlink" Target="mailto:rociojuelpaz@idsn.gov.co" TargetMode="External" /><Relationship Id="rId176" Type="http://schemas.openxmlformats.org/officeDocument/2006/relationships/hyperlink" Target="mailto:rociojuelpaz@idsn.gov.co" TargetMode="External" /><Relationship Id="rId177" Type="http://schemas.openxmlformats.org/officeDocument/2006/relationships/hyperlink" Target="mailto:rociojuelpaz@idsn.gov.co" TargetMode="External" /><Relationship Id="rId178" Type="http://schemas.openxmlformats.org/officeDocument/2006/relationships/hyperlink" Target="mailto:rociojuelpaz@idsn.gov.co" TargetMode="External" /><Relationship Id="rId179" Type="http://schemas.openxmlformats.org/officeDocument/2006/relationships/hyperlink" Target="mailto:rociojuelpaz@idsn.gov.co" TargetMode="External" /><Relationship Id="rId180" Type="http://schemas.openxmlformats.org/officeDocument/2006/relationships/hyperlink" Target="mailto:rociojuelpaz@idsn.gov.co" TargetMode="External" /><Relationship Id="rId181" Type="http://schemas.openxmlformats.org/officeDocument/2006/relationships/hyperlink" Target="mailto:rociojuelpaz@idsn.gov.co" TargetMode="External" /><Relationship Id="rId182" Type="http://schemas.openxmlformats.org/officeDocument/2006/relationships/hyperlink" Target="mailto:rociojuelpaz@idsn.gov.co" TargetMode="External" /><Relationship Id="rId183" Type="http://schemas.openxmlformats.org/officeDocument/2006/relationships/hyperlink" Target="mailto:rociojuelpaz@idsn.gov.co" TargetMode="External" /><Relationship Id="rId184" Type="http://schemas.openxmlformats.org/officeDocument/2006/relationships/hyperlink" Target="mailto:rociojuelpaz@idsn.gov.co" TargetMode="External" /><Relationship Id="rId185" Type="http://schemas.openxmlformats.org/officeDocument/2006/relationships/hyperlink" Target="mailto:rociojuelpaz@idsn.gov.co" TargetMode="External" /><Relationship Id="rId186" Type="http://schemas.openxmlformats.org/officeDocument/2006/relationships/hyperlink" Target="mailto:rociojuelpaz@idsn.gov.co" TargetMode="External" /><Relationship Id="rId187" Type="http://schemas.openxmlformats.org/officeDocument/2006/relationships/hyperlink" Target="mailto:rociojuelpaz@idsn.gov.co" TargetMode="External" /><Relationship Id="rId188" Type="http://schemas.openxmlformats.org/officeDocument/2006/relationships/hyperlink" Target="mailto:rociojuelpaz@idsn.gov.co" TargetMode="External" /><Relationship Id="rId189" Type="http://schemas.openxmlformats.org/officeDocument/2006/relationships/hyperlink" Target="mailto:rociojuelpaz@idsn.gov.co" TargetMode="External" /><Relationship Id="rId190" Type="http://schemas.openxmlformats.org/officeDocument/2006/relationships/hyperlink" Target="mailto:rociojuelpaz@idsn.gov.co" TargetMode="External" /><Relationship Id="rId191" Type="http://schemas.openxmlformats.org/officeDocument/2006/relationships/hyperlink" Target="mailto:rociojuelpaz@idsn.gov.co" TargetMode="External" /><Relationship Id="rId192" Type="http://schemas.openxmlformats.org/officeDocument/2006/relationships/hyperlink" Target="mailto:rociojuelpaz@idsn.gov.co" TargetMode="External" /><Relationship Id="rId193" Type="http://schemas.openxmlformats.org/officeDocument/2006/relationships/hyperlink" Target="mailto:rociojuelpaz@idsn.gov.co" TargetMode="External" /><Relationship Id="rId194" Type="http://schemas.openxmlformats.org/officeDocument/2006/relationships/hyperlink" Target="mailto:rociojuelpaz@idsn.gov.co" TargetMode="External" /><Relationship Id="rId195" Type="http://schemas.openxmlformats.org/officeDocument/2006/relationships/hyperlink" Target="mailto:rociojuelpaz@idsn.gov.co" TargetMode="External" /><Relationship Id="rId196" Type="http://schemas.openxmlformats.org/officeDocument/2006/relationships/hyperlink" Target="mailto:rociojuelpaz@idsn.gov.co" TargetMode="External" /><Relationship Id="rId197" Type="http://schemas.openxmlformats.org/officeDocument/2006/relationships/hyperlink" Target="mailto:rociojuelpaz@idsn.gov.co" TargetMode="External" /><Relationship Id="rId198" Type="http://schemas.openxmlformats.org/officeDocument/2006/relationships/hyperlink" Target="mailto:rociojuelpaz@idsn.gov.co" TargetMode="External" /><Relationship Id="rId199" Type="http://schemas.openxmlformats.org/officeDocument/2006/relationships/hyperlink" Target="mailto:rociojuelpaz@idsn.gov.co" TargetMode="External" /><Relationship Id="rId200" Type="http://schemas.openxmlformats.org/officeDocument/2006/relationships/hyperlink" Target="mailto:rociojuelpaz@idsn.gov.co" TargetMode="External" /><Relationship Id="rId201" Type="http://schemas.openxmlformats.org/officeDocument/2006/relationships/hyperlink" Target="mailto:rociojuelpaz@idsn.gov.co" TargetMode="External" /><Relationship Id="rId202" Type="http://schemas.openxmlformats.org/officeDocument/2006/relationships/hyperlink" Target="mailto:rociojuelpaz@idsn.gov.co" TargetMode="External" /><Relationship Id="rId203" Type="http://schemas.openxmlformats.org/officeDocument/2006/relationships/hyperlink" Target="mailto:rociojuelpaz@idsn.gov.co" TargetMode="External" /><Relationship Id="rId204" Type="http://schemas.openxmlformats.org/officeDocument/2006/relationships/hyperlink" Target="mailto:rociojuelpaz@idsn.gov.co" TargetMode="External" /><Relationship Id="rId205" Type="http://schemas.openxmlformats.org/officeDocument/2006/relationships/hyperlink" Target="mailto:rociojuelpaz@idsn.gov.co" TargetMode="External" /><Relationship Id="rId206" Type="http://schemas.openxmlformats.org/officeDocument/2006/relationships/hyperlink" Target="mailto:rociojuelpaz@idsn.gov.co" TargetMode="External" /><Relationship Id="rId207" Type="http://schemas.openxmlformats.org/officeDocument/2006/relationships/hyperlink" Target="mailto:rociojuelpaz@idsn.gov.co" TargetMode="External" /><Relationship Id="rId208" Type="http://schemas.openxmlformats.org/officeDocument/2006/relationships/hyperlink" Target="mailto:rociojuelpaz@idsn.gov.co" TargetMode="External" /><Relationship Id="rId209" Type="http://schemas.openxmlformats.org/officeDocument/2006/relationships/hyperlink" Target="mailto:rociojuelpaz@idsn.gov.co" TargetMode="External" /><Relationship Id="rId210" Type="http://schemas.openxmlformats.org/officeDocument/2006/relationships/hyperlink" Target="mailto:rociojuelpaz@idsn.gov.co" TargetMode="External" /><Relationship Id="rId211" Type="http://schemas.openxmlformats.org/officeDocument/2006/relationships/hyperlink" Target="mailto:rociojuelpaz@idsn.gov.co" TargetMode="External" /><Relationship Id="rId212" Type="http://schemas.openxmlformats.org/officeDocument/2006/relationships/hyperlink" Target="mailto:rociojuelpaz@idsn.gov.co" TargetMode="External" /><Relationship Id="rId213" Type="http://schemas.openxmlformats.org/officeDocument/2006/relationships/hyperlink" Target="mailto:rociojuelpaz@idsn.gov.co" TargetMode="External" /><Relationship Id="rId214" Type="http://schemas.openxmlformats.org/officeDocument/2006/relationships/hyperlink" Target="mailto:rociojuelpaz@idsn.gov.co" TargetMode="External" /><Relationship Id="rId215" Type="http://schemas.openxmlformats.org/officeDocument/2006/relationships/hyperlink" Target="mailto:rociojuelpaz@idsn.gov.co" TargetMode="External" /><Relationship Id="rId216" Type="http://schemas.openxmlformats.org/officeDocument/2006/relationships/hyperlink" Target="mailto:rociojuelpaz@idsn.gov.co" TargetMode="External" /><Relationship Id="rId217" Type="http://schemas.openxmlformats.org/officeDocument/2006/relationships/hyperlink" Target="mailto:rociojuelpaz@idsn.gov.co" TargetMode="External" /><Relationship Id="rId218" Type="http://schemas.openxmlformats.org/officeDocument/2006/relationships/hyperlink" Target="mailto:rociojuelpaz@idsn.gov.co" TargetMode="External" /><Relationship Id="rId219" Type="http://schemas.openxmlformats.org/officeDocument/2006/relationships/hyperlink" Target="mailto:rociojuelpaz@idsn.gov.co" TargetMode="External" /><Relationship Id="rId220" Type="http://schemas.openxmlformats.org/officeDocument/2006/relationships/hyperlink" Target="mailto:rociojuelpaz@idsn.gov.co" TargetMode="External" /><Relationship Id="rId221" Type="http://schemas.openxmlformats.org/officeDocument/2006/relationships/hyperlink" Target="mailto:rociojuelpaz@idsn.gov.co" TargetMode="External" /><Relationship Id="rId222" Type="http://schemas.openxmlformats.org/officeDocument/2006/relationships/hyperlink" Target="mailto:rociojuelpaz@idsn.gov.co" TargetMode="External" /><Relationship Id="rId223" Type="http://schemas.openxmlformats.org/officeDocument/2006/relationships/hyperlink" Target="mailto:rociojuelpaz@idsn.gov.co" TargetMode="External" /><Relationship Id="rId224" Type="http://schemas.openxmlformats.org/officeDocument/2006/relationships/hyperlink" Target="mailto:rociojuelpaz@idsn.gov.co" TargetMode="External" /><Relationship Id="rId225" Type="http://schemas.openxmlformats.org/officeDocument/2006/relationships/hyperlink" Target="mailto:rociojuelpaz@idsn.gov.co" TargetMode="External" /><Relationship Id="rId226" Type="http://schemas.openxmlformats.org/officeDocument/2006/relationships/hyperlink" Target="mailto:rociojuelpaz@idsn.gov.co" TargetMode="External" /><Relationship Id="rId227" Type="http://schemas.openxmlformats.org/officeDocument/2006/relationships/hyperlink" Target="mailto:rociojuelpaz@idsn.gov.co" TargetMode="External" /><Relationship Id="rId228" Type="http://schemas.openxmlformats.org/officeDocument/2006/relationships/hyperlink" Target="mailto:rociojuelpaz@idsn.gov.co" TargetMode="External" /><Relationship Id="rId229" Type="http://schemas.openxmlformats.org/officeDocument/2006/relationships/hyperlink" Target="mailto:rociojuelpaz@idsn.gov.co" TargetMode="External" /><Relationship Id="rId230" Type="http://schemas.openxmlformats.org/officeDocument/2006/relationships/hyperlink" Target="mailto:rociojuelpaz@idsn.gov.co" TargetMode="External" /><Relationship Id="rId231" Type="http://schemas.openxmlformats.org/officeDocument/2006/relationships/hyperlink" Target="mailto:rociojuelpaz@idsn.gov.co" TargetMode="External" /><Relationship Id="rId232" Type="http://schemas.openxmlformats.org/officeDocument/2006/relationships/hyperlink" Target="mailto:rociojuelpaz@idsn.gov.co" TargetMode="External" /><Relationship Id="rId233" Type="http://schemas.openxmlformats.org/officeDocument/2006/relationships/hyperlink" Target="mailto:rociojuelpaz@idsn.gov.co" TargetMode="External" /><Relationship Id="rId234" Type="http://schemas.openxmlformats.org/officeDocument/2006/relationships/hyperlink" Target="mailto:rociojuelpaz@idsn.gov.co" TargetMode="External" /><Relationship Id="rId235" Type="http://schemas.openxmlformats.org/officeDocument/2006/relationships/hyperlink" Target="mailto:rociojuelpaz@idsn.gov.co" TargetMode="External" /><Relationship Id="rId236" Type="http://schemas.openxmlformats.org/officeDocument/2006/relationships/hyperlink" Target="mailto:rociojuelpaz@idsn.gov.co" TargetMode="External" /><Relationship Id="rId237" Type="http://schemas.openxmlformats.org/officeDocument/2006/relationships/hyperlink" Target="mailto:rociojuelpaz@idsn.gov.co" TargetMode="External" /><Relationship Id="rId238" Type="http://schemas.openxmlformats.org/officeDocument/2006/relationships/hyperlink" Target="mailto:rociojuelpaz@idsn.gov.co" TargetMode="External" /><Relationship Id="rId239" Type="http://schemas.openxmlformats.org/officeDocument/2006/relationships/hyperlink" Target="mailto:rociojuelpaz@idsn.gov.co" TargetMode="External" /><Relationship Id="rId240" Type="http://schemas.openxmlformats.org/officeDocument/2006/relationships/hyperlink" Target="mailto:rociojuelpaz@idsn.gov.co" TargetMode="External" /><Relationship Id="rId241" Type="http://schemas.openxmlformats.org/officeDocument/2006/relationships/hyperlink" Target="mailto:rociojuelpaz@idsn.gov.co" TargetMode="External" /><Relationship Id="rId242" Type="http://schemas.openxmlformats.org/officeDocument/2006/relationships/hyperlink" Target="mailto:rociojuelpaz@idsn.gov.co" TargetMode="External" /><Relationship Id="rId243" Type="http://schemas.openxmlformats.org/officeDocument/2006/relationships/hyperlink" Target="mailto:rociojuelpaz@idsn.gov.co" TargetMode="External" /><Relationship Id="rId244" Type="http://schemas.openxmlformats.org/officeDocument/2006/relationships/hyperlink" Target="mailto:rociojuelpaz@idsn.gov.co" TargetMode="External" /><Relationship Id="rId245" Type="http://schemas.openxmlformats.org/officeDocument/2006/relationships/hyperlink" Target="mailto:rociojuelpaz@idsn.gov.co" TargetMode="External" /><Relationship Id="rId246" Type="http://schemas.openxmlformats.org/officeDocument/2006/relationships/hyperlink" Target="mailto:rociojuelpaz@idsn.gov.co" TargetMode="External" /><Relationship Id="rId247" Type="http://schemas.openxmlformats.org/officeDocument/2006/relationships/hyperlink" Target="mailto:rociojuelpaz@idsn.gov.co" TargetMode="External" /><Relationship Id="rId248" Type="http://schemas.openxmlformats.org/officeDocument/2006/relationships/hyperlink" Target="mailto:rociojuelpaz@idsn.gov.co" TargetMode="External" /><Relationship Id="rId249" Type="http://schemas.openxmlformats.org/officeDocument/2006/relationships/hyperlink" Target="mailto:rociojuelpaz@idsn.gov.co" TargetMode="External" /><Relationship Id="rId250" Type="http://schemas.openxmlformats.org/officeDocument/2006/relationships/hyperlink" Target="mailto:rociojuelpaz@idsn.gov.co" TargetMode="External" /><Relationship Id="rId251" Type="http://schemas.openxmlformats.org/officeDocument/2006/relationships/hyperlink" Target="mailto:rociojuelpaz@idsn.gov.co" TargetMode="External" /><Relationship Id="rId252" Type="http://schemas.openxmlformats.org/officeDocument/2006/relationships/hyperlink" Target="mailto:rociojuelpaz@idsn.gov.co" TargetMode="External" /><Relationship Id="rId253" Type="http://schemas.openxmlformats.org/officeDocument/2006/relationships/hyperlink" Target="mailto:rociojuelpaz@idsn.gov.co" TargetMode="External" /><Relationship Id="rId254" Type="http://schemas.openxmlformats.org/officeDocument/2006/relationships/hyperlink" Target="mailto:rociojuelpaz@idsn.gov.co" TargetMode="External" /><Relationship Id="rId255" Type="http://schemas.openxmlformats.org/officeDocument/2006/relationships/hyperlink" Target="mailto:rociojuelpaz@idsn.gov.co" TargetMode="External" /><Relationship Id="rId256" Type="http://schemas.openxmlformats.org/officeDocument/2006/relationships/hyperlink" Target="mailto:rociojuelpaz@idsn.gov.co" TargetMode="External" /><Relationship Id="rId257" Type="http://schemas.openxmlformats.org/officeDocument/2006/relationships/hyperlink" Target="mailto:rociojuelpaz@idsn.gov.co" TargetMode="External" /><Relationship Id="rId258" Type="http://schemas.openxmlformats.org/officeDocument/2006/relationships/hyperlink" Target="mailto:rociojuelpaz@idsn.gov.co" TargetMode="External" /><Relationship Id="rId259" Type="http://schemas.openxmlformats.org/officeDocument/2006/relationships/hyperlink" Target="mailto:rociojuelpaz@idsn.gov.co" TargetMode="External" /><Relationship Id="rId260" Type="http://schemas.openxmlformats.org/officeDocument/2006/relationships/hyperlink" Target="mailto:rociojuelpaz@idsn.gov.co" TargetMode="External" /><Relationship Id="rId261" Type="http://schemas.openxmlformats.org/officeDocument/2006/relationships/hyperlink" Target="mailto:rociojuelpaz@idsn.gov.co" TargetMode="External" /><Relationship Id="rId262" Type="http://schemas.openxmlformats.org/officeDocument/2006/relationships/hyperlink" Target="mailto:rociojuelpaz@idsn.gov.co" TargetMode="External" /><Relationship Id="rId263" Type="http://schemas.openxmlformats.org/officeDocument/2006/relationships/hyperlink" Target="mailto:rociojuelpaz@idsn.gov.co" TargetMode="External" /><Relationship Id="rId264" Type="http://schemas.openxmlformats.org/officeDocument/2006/relationships/hyperlink" Target="mailto:rociojuelpaz@idsn.gov.co" TargetMode="External" /><Relationship Id="rId265" Type="http://schemas.openxmlformats.org/officeDocument/2006/relationships/hyperlink" Target="mailto:rociojuelpaz@idsn.gov.co" TargetMode="External" /><Relationship Id="rId266" Type="http://schemas.openxmlformats.org/officeDocument/2006/relationships/hyperlink" Target="mailto:rociojuelpaz@idsn.gov.co" TargetMode="External" /><Relationship Id="rId267" Type="http://schemas.openxmlformats.org/officeDocument/2006/relationships/hyperlink" Target="mailto:rociojuelpaz@idsn.gov.co" TargetMode="External" /><Relationship Id="rId268" Type="http://schemas.openxmlformats.org/officeDocument/2006/relationships/hyperlink" Target="mailto:rociojuelpaz@idsn.gov.co" TargetMode="External" /><Relationship Id="rId269" Type="http://schemas.openxmlformats.org/officeDocument/2006/relationships/hyperlink" Target="mailto:rociojuelpaz@idsn.gov.co" TargetMode="External" /><Relationship Id="rId270" Type="http://schemas.openxmlformats.org/officeDocument/2006/relationships/hyperlink" Target="mailto:rociojuelpaz@idsn.gov.co" TargetMode="External" /><Relationship Id="rId271" Type="http://schemas.openxmlformats.org/officeDocument/2006/relationships/hyperlink" Target="mailto:rociojuelpaz@idsn.gov.co" TargetMode="External" /><Relationship Id="rId272" Type="http://schemas.openxmlformats.org/officeDocument/2006/relationships/hyperlink" Target="mailto:rociojuelpaz@idsn.gov.co" TargetMode="External" /><Relationship Id="rId273" Type="http://schemas.openxmlformats.org/officeDocument/2006/relationships/hyperlink" Target="mailto:rociojuelpaz@idsn.gov.co" TargetMode="External" /><Relationship Id="rId274" Type="http://schemas.openxmlformats.org/officeDocument/2006/relationships/hyperlink" Target="mailto:rociojuelpaz@idsn.gov.co" TargetMode="External" /><Relationship Id="rId275" Type="http://schemas.openxmlformats.org/officeDocument/2006/relationships/hyperlink" Target="mailto:rociojuelpaz@idsn.gov.co" TargetMode="External" /><Relationship Id="rId276" Type="http://schemas.openxmlformats.org/officeDocument/2006/relationships/hyperlink" Target="mailto:rociojuelpaz@idsn.gov.co" TargetMode="External" /><Relationship Id="rId277" Type="http://schemas.openxmlformats.org/officeDocument/2006/relationships/hyperlink" Target="mailto:rociojuelpaz@idsn.gov.co" TargetMode="External" /><Relationship Id="rId278" Type="http://schemas.openxmlformats.org/officeDocument/2006/relationships/hyperlink" Target="mailto:rociojuelpaz@idsn.gov.co" TargetMode="External" /><Relationship Id="rId279" Type="http://schemas.openxmlformats.org/officeDocument/2006/relationships/hyperlink" Target="mailto:rociojuelpaz@idsn.gov.co" TargetMode="External" /><Relationship Id="rId280" Type="http://schemas.openxmlformats.org/officeDocument/2006/relationships/hyperlink" Target="mailto:rociojuelpaz@idsn.gov.co" TargetMode="External" /><Relationship Id="rId281" Type="http://schemas.openxmlformats.org/officeDocument/2006/relationships/hyperlink" Target="mailto:rociojuelpaz@idsn.gov.co" TargetMode="External" /><Relationship Id="rId282" Type="http://schemas.openxmlformats.org/officeDocument/2006/relationships/hyperlink" Target="mailto:rociojuelpaz@idsn.gov.co" TargetMode="External" /><Relationship Id="rId283" Type="http://schemas.openxmlformats.org/officeDocument/2006/relationships/hyperlink" Target="mailto:rociojuelpaz@idsn.gov.co" TargetMode="External" /><Relationship Id="rId284" Type="http://schemas.openxmlformats.org/officeDocument/2006/relationships/hyperlink" Target="mailto:rociojuelpaz@idsn.gov.co" TargetMode="External" /><Relationship Id="rId285" Type="http://schemas.openxmlformats.org/officeDocument/2006/relationships/hyperlink" Target="mailto:rociojuelpaz@idsn.gov.co" TargetMode="External" /><Relationship Id="rId286" Type="http://schemas.openxmlformats.org/officeDocument/2006/relationships/hyperlink" Target="mailto:rociojuelpaz@idsn.gov.co" TargetMode="External" /><Relationship Id="rId287" Type="http://schemas.openxmlformats.org/officeDocument/2006/relationships/hyperlink" Target="mailto:rociojuelpaz@idsn.gov.co" TargetMode="External" /><Relationship Id="rId288" Type="http://schemas.openxmlformats.org/officeDocument/2006/relationships/hyperlink" Target="mailto:rociojuelpaz@idsn.gov.co" TargetMode="External" /><Relationship Id="rId289" Type="http://schemas.openxmlformats.org/officeDocument/2006/relationships/hyperlink" Target="mailto:rociojuelpaz@idsn.gov.co" TargetMode="External" /><Relationship Id="rId290" Type="http://schemas.openxmlformats.org/officeDocument/2006/relationships/hyperlink" Target="mailto:rociojuelpaz@idsn.gov.co" TargetMode="External" /><Relationship Id="rId291" Type="http://schemas.openxmlformats.org/officeDocument/2006/relationships/hyperlink" Target="mailto:rociojuelpaz@idsn.gov.co" TargetMode="External" /><Relationship Id="rId292" Type="http://schemas.openxmlformats.org/officeDocument/2006/relationships/hyperlink" Target="mailto:rociojuelpaz@idsn.gov.co" TargetMode="External" /><Relationship Id="rId293" Type="http://schemas.openxmlformats.org/officeDocument/2006/relationships/hyperlink" Target="mailto:rociojuelpaz@idsn.gov.co" TargetMode="External" /><Relationship Id="rId294" Type="http://schemas.openxmlformats.org/officeDocument/2006/relationships/hyperlink" Target="mailto:rociojuelpaz@idsn.gov.co" TargetMode="External" /><Relationship Id="rId295" Type="http://schemas.openxmlformats.org/officeDocument/2006/relationships/hyperlink" Target="mailto:rociojuelpaz@idsn.gov.co" TargetMode="External" /><Relationship Id="rId296" Type="http://schemas.openxmlformats.org/officeDocument/2006/relationships/hyperlink" Target="mailto:rociojuelpaz@idsn.gov.co" TargetMode="External" /><Relationship Id="rId297" Type="http://schemas.openxmlformats.org/officeDocument/2006/relationships/hyperlink" Target="mailto:rociojuelpaz@idsn.gov.co" TargetMode="External" /><Relationship Id="rId298" Type="http://schemas.openxmlformats.org/officeDocument/2006/relationships/hyperlink" Target="mailto:rociojuelpaz@idsn.gov.co" TargetMode="External" /><Relationship Id="rId299" Type="http://schemas.openxmlformats.org/officeDocument/2006/relationships/hyperlink" Target="mailto:rociojuelpaz@idsn.gov.co" TargetMode="External" /><Relationship Id="rId300" Type="http://schemas.openxmlformats.org/officeDocument/2006/relationships/hyperlink" Target="mailto:rociojuelpaz@idsn.gov.co" TargetMode="External" /><Relationship Id="rId301" Type="http://schemas.openxmlformats.org/officeDocument/2006/relationships/hyperlink" Target="mailto:rociojuelpaz@idsn.gov.co" TargetMode="External" /><Relationship Id="rId302" Type="http://schemas.openxmlformats.org/officeDocument/2006/relationships/hyperlink" Target="mailto:rociojuelpaz@idsn.gov.co" TargetMode="External" /><Relationship Id="rId303" Type="http://schemas.openxmlformats.org/officeDocument/2006/relationships/hyperlink" Target="mailto:rociojuelpaz@idsn.gov.co" TargetMode="External" /><Relationship Id="rId304" Type="http://schemas.openxmlformats.org/officeDocument/2006/relationships/hyperlink" Target="mailto:rociojuelpaz@idsn.gov.co" TargetMode="External" /><Relationship Id="rId305" Type="http://schemas.openxmlformats.org/officeDocument/2006/relationships/hyperlink" Target="mailto:rociojuelpaz@idsn.gov.co" TargetMode="External" /><Relationship Id="rId306" Type="http://schemas.openxmlformats.org/officeDocument/2006/relationships/hyperlink" Target="mailto:rociojuelpaz@idsn.gov.co" TargetMode="External" /><Relationship Id="rId307" Type="http://schemas.openxmlformats.org/officeDocument/2006/relationships/hyperlink" Target="mailto:rociojuelpaz@idsn.gov.co" TargetMode="External" /><Relationship Id="rId308" Type="http://schemas.openxmlformats.org/officeDocument/2006/relationships/hyperlink" Target="mailto:rociojuelpaz@idsn.gov.co" TargetMode="External" /><Relationship Id="rId309" Type="http://schemas.openxmlformats.org/officeDocument/2006/relationships/hyperlink" Target="mailto:rociojuelpaz@idsn.gov.co" TargetMode="External" /><Relationship Id="rId310" Type="http://schemas.openxmlformats.org/officeDocument/2006/relationships/hyperlink" Target="mailto:rociojuelpaz@idsn.gov.co" TargetMode="External" /><Relationship Id="rId311" Type="http://schemas.openxmlformats.org/officeDocument/2006/relationships/hyperlink" Target="mailto:rociojuelpaz@idsn.gov.co" TargetMode="External" /><Relationship Id="rId312" Type="http://schemas.openxmlformats.org/officeDocument/2006/relationships/hyperlink" Target="mailto:rociojuelpaz@idsn.gov.co" TargetMode="External" /><Relationship Id="rId313" Type="http://schemas.openxmlformats.org/officeDocument/2006/relationships/hyperlink" Target="mailto:rociojuelpaz@idsn.gov.co" TargetMode="External" /><Relationship Id="rId314" Type="http://schemas.openxmlformats.org/officeDocument/2006/relationships/hyperlink" Target="mailto:rociojuelpaz@idsn.gov.co" TargetMode="External" /><Relationship Id="rId315" Type="http://schemas.openxmlformats.org/officeDocument/2006/relationships/hyperlink" Target="mailto:rociojuelpaz@idsn.gov.co" TargetMode="External" /><Relationship Id="rId316" Type="http://schemas.openxmlformats.org/officeDocument/2006/relationships/hyperlink" Target="mailto:rociojuelpaz@idsn.gov.co" TargetMode="External" /><Relationship Id="rId317" Type="http://schemas.openxmlformats.org/officeDocument/2006/relationships/hyperlink" Target="mailto:rociojuelpaz@idsn.gov.co" TargetMode="External" /><Relationship Id="rId318" Type="http://schemas.openxmlformats.org/officeDocument/2006/relationships/hyperlink" Target="mailto:rociojuelpaz@idsn.gov.co" TargetMode="External" /><Relationship Id="rId319" Type="http://schemas.openxmlformats.org/officeDocument/2006/relationships/hyperlink" Target="mailto:rociojuelpaz@idsn.gov.co" TargetMode="External" /><Relationship Id="rId320" Type="http://schemas.openxmlformats.org/officeDocument/2006/relationships/hyperlink" Target="mailto:rociojuelpaz@idsn.gov.co" TargetMode="External" /><Relationship Id="rId321" Type="http://schemas.openxmlformats.org/officeDocument/2006/relationships/hyperlink" Target="mailto:yoancastro@idsn.gov.co" TargetMode="External" /><Relationship Id="rId322" Type="http://schemas.openxmlformats.org/officeDocument/2006/relationships/hyperlink" Target="mailto:yoancastro@idsn.gov.co" TargetMode="External" /><Relationship Id="rId323" Type="http://schemas.openxmlformats.org/officeDocument/2006/relationships/hyperlink" Target="mailto:yoancastro@idsn.gov.co" TargetMode="External" /><Relationship Id="rId324" Type="http://schemas.openxmlformats.org/officeDocument/2006/relationships/hyperlink" Target="mailto:yoancastro@idsn.gov.co" TargetMode="External" /><Relationship Id="rId325" Type="http://schemas.openxmlformats.org/officeDocument/2006/relationships/comments" Target="../comments1.xml" /><Relationship Id="rId326" Type="http://schemas.openxmlformats.org/officeDocument/2006/relationships/vmlDrawing" Target="../drawings/vmlDrawing1.vml" /><Relationship Id="rId327"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R511"/>
  <sheetViews>
    <sheetView tabSelected="1" zoomScalePageLayoutView="0" workbookViewId="0" topLeftCell="A134">
      <selection activeCell="B139" sqref="B139"/>
    </sheetView>
  </sheetViews>
  <sheetFormatPr defaultColWidth="9.140625" defaultRowHeight="15"/>
  <cols>
    <col min="1" max="1" width="17.8515625" style="30" customWidth="1"/>
    <col min="2" max="2" width="39.28125" style="112" customWidth="1"/>
    <col min="3" max="6" width="9.140625" style="31" customWidth="1"/>
    <col min="7" max="7" width="12.421875" style="31" customWidth="1"/>
    <col min="8" max="8" width="10.00390625" style="31" customWidth="1"/>
    <col min="9" max="9" width="16.28125" style="136" customWidth="1"/>
    <col min="10" max="10" width="16.57421875" style="136" customWidth="1"/>
    <col min="11" max="11" width="14.7109375" style="31" customWidth="1"/>
    <col min="12" max="12" width="11.57421875" style="31" customWidth="1"/>
    <col min="13" max="13" width="18.421875" style="31" customWidth="1"/>
    <col min="14" max="14" width="16.421875" style="31" customWidth="1"/>
    <col min="15" max="15" width="24.28125" style="31" customWidth="1"/>
    <col min="16" max="16" width="17.140625" style="31" customWidth="1"/>
    <col min="17" max="17" width="28.140625" style="31" customWidth="1"/>
    <col min="18" max="18" width="20.28125" style="1" customWidth="1"/>
    <col min="19" max="16384" width="9.140625" style="1" customWidth="1"/>
  </cols>
  <sheetData>
    <row r="1" spans="1:18" ht="12.75" customHeight="1">
      <c r="A1" s="154"/>
      <c r="B1" s="154"/>
      <c r="C1" s="154"/>
      <c r="D1" s="154"/>
      <c r="E1" s="154"/>
      <c r="F1" s="154"/>
      <c r="G1" s="154"/>
      <c r="H1" s="154"/>
      <c r="I1" s="154"/>
      <c r="J1" s="154"/>
      <c r="K1" s="154"/>
      <c r="L1" s="154"/>
      <c r="M1" s="154"/>
      <c r="N1" s="154"/>
      <c r="O1" s="154"/>
      <c r="P1" s="154"/>
      <c r="Q1" s="154"/>
      <c r="R1" s="154"/>
    </row>
    <row r="2" spans="1:18" ht="10.5">
      <c r="A2" s="154"/>
      <c r="B2" s="154"/>
      <c r="C2" s="154"/>
      <c r="D2" s="154"/>
      <c r="E2" s="154"/>
      <c r="F2" s="154"/>
      <c r="G2" s="154"/>
      <c r="H2" s="154"/>
      <c r="I2" s="154"/>
      <c r="J2" s="154"/>
      <c r="K2" s="154"/>
      <c r="L2" s="154"/>
      <c r="M2" s="154"/>
      <c r="N2" s="154"/>
      <c r="O2" s="154"/>
      <c r="P2" s="154"/>
      <c r="Q2" s="154"/>
      <c r="R2" s="154"/>
    </row>
    <row r="3" spans="1:18" ht="11.25" thickBot="1">
      <c r="A3" s="154"/>
      <c r="B3" s="154"/>
      <c r="C3" s="154"/>
      <c r="D3" s="154"/>
      <c r="E3" s="154"/>
      <c r="F3" s="154"/>
      <c r="G3" s="154"/>
      <c r="H3" s="154"/>
      <c r="I3" s="154"/>
      <c r="J3" s="154"/>
      <c r="K3" s="154"/>
      <c r="L3" s="154"/>
      <c r="M3" s="154"/>
      <c r="N3" s="154"/>
      <c r="O3" s="154"/>
      <c r="P3" s="154"/>
      <c r="Q3" s="154"/>
      <c r="R3" s="154"/>
    </row>
    <row r="4" spans="1:18" ht="90" customHeight="1" thickBot="1">
      <c r="A4" s="97" t="s">
        <v>0</v>
      </c>
      <c r="B4" s="103" t="s">
        <v>1</v>
      </c>
      <c r="C4" s="98" t="s">
        <v>2</v>
      </c>
      <c r="D4" s="2" t="s">
        <v>3</v>
      </c>
      <c r="E4" s="2" t="s">
        <v>4</v>
      </c>
      <c r="F4" s="2" t="s">
        <v>5</v>
      </c>
      <c r="G4" s="2" t="s">
        <v>6</v>
      </c>
      <c r="H4" s="2" t="s">
        <v>7</v>
      </c>
      <c r="I4" s="116" t="s">
        <v>8</v>
      </c>
      <c r="J4" s="116" t="s">
        <v>9</v>
      </c>
      <c r="K4" s="2" t="s">
        <v>10</v>
      </c>
      <c r="L4" s="2" t="s">
        <v>11</v>
      </c>
      <c r="M4" s="2" t="s">
        <v>12</v>
      </c>
      <c r="N4" s="2" t="s">
        <v>13</v>
      </c>
      <c r="O4" s="2" t="s">
        <v>14</v>
      </c>
      <c r="P4" s="2" t="s">
        <v>15</v>
      </c>
      <c r="Q4" s="2" t="s">
        <v>16</v>
      </c>
      <c r="R4" s="99" t="s">
        <v>17</v>
      </c>
    </row>
    <row r="5" spans="1:18" ht="31.5">
      <c r="A5" s="100">
        <v>80111701</v>
      </c>
      <c r="B5" s="104" t="s">
        <v>18</v>
      </c>
      <c r="C5" s="3">
        <v>1</v>
      </c>
      <c r="D5" s="4">
        <v>1</v>
      </c>
      <c r="E5" s="4">
        <v>11</v>
      </c>
      <c r="F5" s="4">
        <v>11</v>
      </c>
      <c r="G5" s="4" t="s">
        <v>19</v>
      </c>
      <c r="H5" s="4">
        <v>0</v>
      </c>
      <c r="I5" s="4">
        <v>33336719</v>
      </c>
      <c r="J5" s="4">
        <v>33336719</v>
      </c>
      <c r="K5" s="4">
        <v>0</v>
      </c>
      <c r="L5" s="4">
        <v>0</v>
      </c>
      <c r="M5" s="4" t="s">
        <v>20</v>
      </c>
      <c r="N5" s="4" t="s">
        <v>21</v>
      </c>
      <c r="O5" s="4" t="s">
        <v>22</v>
      </c>
      <c r="P5" s="71">
        <v>7235314</v>
      </c>
      <c r="Q5" s="5" t="s">
        <v>23</v>
      </c>
      <c r="R5" s="101"/>
    </row>
    <row r="6" spans="1:18" ht="33.75" customHeight="1">
      <c r="A6" s="89">
        <v>80111701</v>
      </c>
      <c r="B6" s="105" t="s">
        <v>24</v>
      </c>
      <c r="C6" s="3">
        <v>1</v>
      </c>
      <c r="D6" s="4">
        <v>1</v>
      </c>
      <c r="E6" s="4">
        <v>12</v>
      </c>
      <c r="F6" s="4">
        <v>12</v>
      </c>
      <c r="G6" s="4" t="s">
        <v>19</v>
      </c>
      <c r="H6" s="4">
        <v>0</v>
      </c>
      <c r="I6" s="4">
        <v>34635552</v>
      </c>
      <c r="J6" s="4">
        <v>34635552</v>
      </c>
      <c r="K6" s="4">
        <v>0</v>
      </c>
      <c r="L6" s="4">
        <v>0</v>
      </c>
      <c r="M6" s="4" t="s">
        <v>20</v>
      </c>
      <c r="N6" s="4" t="s">
        <v>21</v>
      </c>
      <c r="O6" s="4" t="s">
        <v>22</v>
      </c>
      <c r="P6" s="71">
        <v>7235314</v>
      </c>
      <c r="Q6" s="5" t="s">
        <v>23</v>
      </c>
      <c r="R6" s="101"/>
    </row>
    <row r="7" spans="1:18" ht="31.5">
      <c r="A7" s="89">
        <v>80111701</v>
      </c>
      <c r="B7" s="105" t="s">
        <v>25</v>
      </c>
      <c r="C7" s="3">
        <v>1</v>
      </c>
      <c r="D7" s="4">
        <v>1</v>
      </c>
      <c r="E7" s="4">
        <v>11</v>
      </c>
      <c r="F7" s="4">
        <v>11</v>
      </c>
      <c r="G7" s="4" t="s">
        <v>19</v>
      </c>
      <c r="H7" s="4">
        <v>0</v>
      </c>
      <c r="I7" s="4">
        <v>33336719</v>
      </c>
      <c r="J7" s="4">
        <v>33336719</v>
      </c>
      <c r="K7" s="4">
        <v>0</v>
      </c>
      <c r="L7" s="4">
        <v>0</v>
      </c>
      <c r="M7" s="4" t="s">
        <v>20</v>
      </c>
      <c r="N7" s="4" t="s">
        <v>21</v>
      </c>
      <c r="O7" s="4" t="s">
        <v>22</v>
      </c>
      <c r="P7" s="71">
        <v>7235314</v>
      </c>
      <c r="Q7" s="5" t="s">
        <v>23</v>
      </c>
      <c r="R7" s="101"/>
    </row>
    <row r="8" spans="1:18" ht="31.5">
      <c r="A8" s="89">
        <v>80111701</v>
      </c>
      <c r="B8" s="105" t="s">
        <v>26</v>
      </c>
      <c r="C8" s="3">
        <v>1</v>
      </c>
      <c r="D8" s="4">
        <v>1</v>
      </c>
      <c r="E8" s="4">
        <v>11</v>
      </c>
      <c r="F8" s="4">
        <v>11</v>
      </c>
      <c r="G8" s="4" t="s">
        <v>19</v>
      </c>
      <c r="H8" s="4">
        <v>0</v>
      </c>
      <c r="I8" s="4">
        <v>33336719</v>
      </c>
      <c r="J8" s="4">
        <v>33336719</v>
      </c>
      <c r="K8" s="4">
        <v>0</v>
      </c>
      <c r="L8" s="4">
        <v>0</v>
      </c>
      <c r="M8" s="4" t="s">
        <v>20</v>
      </c>
      <c r="N8" s="4" t="s">
        <v>21</v>
      </c>
      <c r="O8" s="4" t="s">
        <v>22</v>
      </c>
      <c r="P8" s="71">
        <v>7235314</v>
      </c>
      <c r="Q8" s="5" t="s">
        <v>23</v>
      </c>
      <c r="R8" s="101"/>
    </row>
    <row r="9" spans="1:18" ht="31.5">
      <c r="A9" s="89">
        <v>80111701</v>
      </c>
      <c r="B9" s="105" t="s">
        <v>27</v>
      </c>
      <c r="C9" s="3">
        <v>1</v>
      </c>
      <c r="D9" s="4">
        <v>1</v>
      </c>
      <c r="E9" s="4">
        <v>11</v>
      </c>
      <c r="F9" s="4">
        <v>11</v>
      </c>
      <c r="G9" s="4" t="s">
        <v>19</v>
      </c>
      <c r="H9" s="4">
        <v>0</v>
      </c>
      <c r="I9" s="4">
        <v>36367330</v>
      </c>
      <c r="J9" s="4">
        <v>36367330</v>
      </c>
      <c r="K9" s="4">
        <v>0</v>
      </c>
      <c r="L9" s="4">
        <v>0</v>
      </c>
      <c r="M9" s="4" t="s">
        <v>20</v>
      </c>
      <c r="N9" s="4" t="s">
        <v>21</v>
      </c>
      <c r="O9" s="4" t="s">
        <v>22</v>
      </c>
      <c r="P9" s="71">
        <v>7235314</v>
      </c>
      <c r="Q9" s="5" t="s">
        <v>23</v>
      </c>
      <c r="R9" s="101"/>
    </row>
    <row r="10" spans="1:18" ht="21">
      <c r="A10" s="89">
        <v>80111701</v>
      </c>
      <c r="B10" s="105" t="s">
        <v>28</v>
      </c>
      <c r="C10" s="3">
        <v>1</v>
      </c>
      <c r="D10" s="4">
        <v>1</v>
      </c>
      <c r="E10" s="4">
        <v>12</v>
      </c>
      <c r="F10" s="4">
        <v>12</v>
      </c>
      <c r="G10" s="4" t="s">
        <v>19</v>
      </c>
      <c r="H10" s="4">
        <v>0</v>
      </c>
      <c r="I10" s="4">
        <v>25457153</v>
      </c>
      <c r="J10" s="4">
        <v>25457153</v>
      </c>
      <c r="K10" s="4">
        <v>0</v>
      </c>
      <c r="L10" s="4">
        <v>0</v>
      </c>
      <c r="M10" s="4" t="s">
        <v>20</v>
      </c>
      <c r="N10" s="4" t="s">
        <v>21</v>
      </c>
      <c r="O10" s="4" t="s">
        <v>22</v>
      </c>
      <c r="P10" s="71">
        <v>7235314</v>
      </c>
      <c r="Q10" s="5" t="s">
        <v>23</v>
      </c>
      <c r="R10" s="101"/>
    </row>
    <row r="11" spans="1:18" ht="53.25" customHeight="1">
      <c r="A11" s="89">
        <v>80111701</v>
      </c>
      <c r="B11" s="105" t="s">
        <v>29</v>
      </c>
      <c r="C11" s="3">
        <v>1</v>
      </c>
      <c r="D11" s="4">
        <v>1</v>
      </c>
      <c r="E11" s="4">
        <v>12</v>
      </c>
      <c r="F11" s="4">
        <v>12</v>
      </c>
      <c r="G11" s="4" t="s">
        <v>19</v>
      </c>
      <c r="H11" s="4">
        <v>0</v>
      </c>
      <c r="I11" s="4">
        <v>18183665</v>
      </c>
      <c r="J11" s="4">
        <v>18183665</v>
      </c>
      <c r="K11" s="4">
        <v>0</v>
      </c>
      <c r="L11" s="4">
        <v>0</v>
      </c>
      <c r="M11" s="4" t="s">
        <v>20</v>
      </c>
      <c r="N11" s="4" t="s">
        <v>21</v>
      </c>
      <c r="O11" s="4" t="s">
        <v>22</v>
      </c>
      <c r="P11" s="71">
        <v>7235314</v>
      </c>
      <c r="Q11" s="5" t="s">
        <v>23</v>
      </c>
      <c r="R11" s="101"/>
    </row>
    <row r="12" spans="1:18" ht="31.5">
      <c r="A12" s="89">
        <v>80111701</v>
      </c>
      <c r="B12" s="105" t="s">
        <v>30</v>
      </c>
      <c r="C12" s="3">
        <v>1</v>
      </c>
      <c r="D12" s="4">
        <v>1</v>
      </c>
      <c r="E12" s="4">
        <v>12</v>
      </c>
      <c r="F12" s="4">
        <v>12</v>
      </c>
      <c r="G12" s="4" t="s">
        <v>19</v>
      </c>
      <c r="H12" s="4">
        <v>0</v>
      </c>
      <c r="I12" s="117">
        <v>16668348</v>
      </c>
      <c r="J12" s="117">
        <v>16668348</v>
      </c>
      <c r="K12" s="4">
        <v>0</v>
      </c>
      <c r="L12" s="4">
        <v>0</v>
      </c>
      <c r="M12" s="4" t="s">
        <v>20</v>
      </c>
      <c r="N12" s="4" t="s">
        <v>21</v>
      </c>
      <c r="O12" s="4" t="s">
        <v>22</v>
      </c>
      <c r="P12" s="71">
        <v>7235314</v>
      </c>
      <c r="Q12" s="5" t="s">
        <v>23</v>
      </c>
      <c r="R12" s="101"/>
    </row>
    <row r="13" spans="1:18" ht="31.5">
      <c r="A13" s="89">
        <v>80111701</v>
      </c>
      <c r="B13" s="105" t="s">
        <v>31</v>
      </c>
      <c r="C13" s="3">
        <v>1</v>
      </c>
      <c r="D13" s="4">
        <v>1</v>
      </c>
      <c r="E13" s="4">
        <v>11</v>
      </c>
      <c r="F13" s="4">
        <v>11</v>
      </c>
      <c r="G13" s="4" t="s">
        <v>19</v>
      </c>
      <c r="H13" s="4">
        <v>0</v>
      </c>
      <c r="I13" s="4">
        <v>23335724</v>
      </c>
      <c r="J13" s="4">
        <v>23335724</v>
      </c>
      <c r="K13" s="4">
        <v>0</v>
      </c>
      <c r="L13" s="4">
        <v>0</v>
      </c>
      <c r="M13" s="4" t="s">
        <v>20</v>
      </c>
      <c r="N13" s="4" t="s">
        <v>21</v>
      </c>
      <c r="O13" s="4" t="s">
        <v>22</v>
      </c>
      <c r="P13" s="71">
        <v>7235314</v>
      </c>
      <c r="Q13" s="5" t="s">
        <v>23</v>
      </c>
      <c r="R13" s="101"/>
    </row>
    <row r="14" spans="1:18" ht="21">
      <c r="A14" s="89">
        <v>80111701</v>
      </c>
      <c r="B14" s="105" t="s">
        <v>32</v>
      </c>
      <c r="C14" s="3">
        <v>1</v>
      </c>
      <c r="D14" s="4">
        <v>1</v>
      </c>
      <c r="E14" s="4">
        <v>11</v>
      </c>
      <c r="F14" s="4">
        <v>11</v>
      </c>
      <c r="G14" s="4" t="s">
        <v>19</v>
      </c>
      <c r="H14" s="4">
        <v>0</v>
      </c>
      <c r="I14" s="117">
        <v>16668348</v>
      </c>
      <c r="J14" s="117">
        <v>16668348</v>
      </c>
      <c r="K14" s="4">
        <v>0</v>
      </c>
      <c r="L14" s="4">
        <v>0</v>
      </c>
      <c r="M14" s="4" t="s">
        <v>20</v>
      </c>
      <c r="N14" s="4" t="s">
        <v>21</v>
      </c>
      <c r="O14" s="4" t="s">
        <v>22</v>
      </c>
      <c r="P14" s="71">
        <v>7235314</v>
      </c>
      <c r="Q14" s="5" t="s">
        <v>23</v>
      </c>
      <c r="R14" s="101"/>
    </row>
    <row r="15" spans="1:18" ht="31.5">
      <c r="A15" s="89">
        <v>80111701</v>
      </c>
      <c r="B15" s="105" t="s">
        <v>33</v>
      </c>
      <c r="C15" s="3">
        <v>1</v>
      </c>
      <c r="D15" s="4">
        <v>1</v>
      </c>
      <c r="E15" s="4">
        <v>12</v>
      </c>
      <c r="F15" s="4">
        <v>12</v>
      </c>
      <c r="G15" s="4" t="s">
        <v>19</v>
      </c>
      <c r="H15" s="4">
        <v>0</v>
      </c>
      <c r="I15" s="4">
        <v>25457148</v>
      </c>
      <c r="J15" s="4">
        <v>25457148</v>
      </c>
      <c r="K15" s="4">
        <v>0</v>
      </c>
      <c r="L15" s="4">
        <f>K15*5%</f>
        <v>0</v>
      </c>
      <c r="M15" s="4" t="s">
        <v>20</v>
      </c>
      <c r="N15" s="4" t="s">
        <v>21</v>
      </c>
      <c r="O15" s="4" t="s">
        <v>22</v>
      </c>
      <c r="P15" s="71">
        <v>7235314</v>
      </c>
      <c r="Q15" s="5" t="s">
        <v>23</v>
      </c>
      <c r="R15" s="101"/>
    </row>
    <row r="16" spans="1:18" ht="31.5">
      <c r="A16" s="89">
        <v>80111701</v>
      </c>
      <c r="B16" s="105" t="s">
        <v>34</v>
      </c>
      <c r="C16" s="3">
        <v>1</v>
      </c>
      <c r="D16" s="4">
        <v>1</v>
      </c>
      <c r="E16" s="4">
        <v>11</v>
      </c>
      <c r="F16" s="4">
        <v>12</v>
      </c>
      <c r="G16" s="4" t="s">
        <v>19</v>
      </c>
      <c r="H16" s="4">
        <v>0</v>
      </c>
      <c r="I16" s="4">
        <v>33336719</v>
      </c>
      <c r="J16" s="4">
        <v>33336719</v>
      </c>
      <c r="K16" s="4">
        <v>0</v>
      </c>
      <c r="L16" s="4">
        <f>K15+L15</f>
        <v>0</v>
      </c>
      <c r="M16" s="4" t="s">
        <v>20</v>
      </c>
      <c r="N16" s="4" t="s">
        <v>21</v>
      </c>
      <c r="O16" s="4" t="s">
        <v>22</v>
      </c>
      <c r="P16" s="71">
        <v>7235314</v>
      </c>
      <c r="Q16" s="5" t="s">
        <v>23</v>
      </c>
      <c r="R16" s="101"/>
    </row>
    <row r="17" spans="1:18" ht="21">
      <c r="A17" s="89">
        <v>80111701</v>
      </c>
      <c r="B17" s="105" t="s">
        <v>35</v>
      </c>
      <c r="C17" s="3">
        <v>1</v>
      </c>
      <c r="D17" s="4">
        <v>1</v>
      </c>
      <c r="E17" s="4">
        <v>11</v>
      </c>
      <c r="F17" s="4">
        <v>11</v>
      </c>
      <c r="G17" s="4" t="s">
        <v>19</v>
      </c>
      <c r="H17" s="4">
        <v>0</v>
      </c>
      <c r="I17" s="4">
        <v>33336719</v>
      </c>
      <c r="J17" s="4">
        <v>33336719</v>
      </c>
      <c r="K17" s="4">
        <v>0</v>
      </c>
      <c r="L17" s="4">
        <v>0</v>
      </c>
      <c r="M17" s="4" t="s">
        <v>20</v>
      </c>
      <c r="N17" s="4" t="s">
        <v>21</v>
      </c>
      <c r="O17" s="4" t="s">
        <v>22</v>
      </c>
      <c r="P17" s="71">
        <v>7235314</v>
      </c>
      <c r="Q17" s="5" t="s">
        <v>23</v>
      </c>
      <c r="R17" s="101"/>
    </row>
    <row r="18" spans="1:18" ht="21">
      <c r="A18" s="89">
        <v>80111701</v>
      </c>
      <c r="B18" s="105" t="s">
        <v>36</v>
      </c>
      <c r="C18" s="3">
        <v>1</v>
      </c>
      <c r="D18" s="4">
        <v>1</v>
      </c>
      <c r="E18" s="4">
        <v>11</v>
      </c>
      <c r="F18" s="4">
        <v>11</v>
      </c>
      <c r="G18" s="4" t="s">
        <v>19</v>
      </c>
      <c r="H18" s="4">
        <v>0</v>
      </c>
      <c r="I18" s="4">
        <v>19049558</v>
      </c>
      <c r="J18" s="4">
        <v>19049558</v>
      </c>
      <c r="K18" s="4">
        <v>0</v>
      </c>
      <c r="L18" s="4">
        <v>0</v>
      </c>
      <c r="M18" s="4" t="s">
        <v>20</v>
      </c>
      <c r="N18" s="4" t="s">
        <v>21</v>
      </c>
      <c r="O18" s="4" t="s">
        <v>22</v>
      </c>
      <c r="P18" s="71">
        <v>7235314</v>
      </c>
      <c r="Q18" s="5" t="s">
        <v>23</v>
      </c>
      <c r="R18" s="101"/>
    </row>
    <row r="19" spans="1:18" ht="21">
      <c r="A19" s="89">
        <v>80111701</v>
      </c>
      <c r="B19" s="105" t="s">
        <v>37</v>
      </c>
      <c r="C19" s="3">
        <v>1</v>
      </c>
      <c r="D19" s="4">
        <v>1</v>
      </c>
      <c r="E19" s="4">
        <v>12</v>
      </c>
      <c r="F19" s="4">
        <v>12</v>
      </c>
      <c r="G19" s="4" t="s">
        <v>19</v>
      </c>
      <c r="H19" s="4">
        <v>0</v>
      </c>
      <c r="I19" s="4">
        <v>15879628</v>
      </c>
      <c r="J19" s="4">
        <v>15879628</v>
      </c>
      <c r="K19" s="4">
        <v>0</v>
      </c>
      <c r="L19" s="4">
        <v>0</v>
      </c>
      <c r="M19" s="4" t="s">
        <v>20</v>
      </c>
      <c r="N19" s="4" t="s">
        <v>21</v>
      </c>
      <c r="O19" s="4" t="s">
        <v>22</v>
      </c>
      <c r="P19" s="71">
        <v>7235314</v>
      </c>
      <c r="Q19" s="5" t="s">
        <v>23</v>
      </c>
      <c r="R19" s="101"/>
    </row>
    <row r="20" spans="1:18" ht="53.25" customHeight="1">
      <c r="A20" s="89">
        <v>80111701</v>
      </c>
      <c r="B20" s="105" t="s">
        <v>38</v>
      </c>
      <c r="C20" s="3">
        <v>1</v>
      </c>
      <c r="D20" s="4">
        <v>1</v>
      </c>
      <c r="E20" s="4">
        <v>12</v>
      </c>
      <c r="F20" s="4">
        <v>12</v>
      </c>
      <c r="G20" s="4" t="s">
        <v>19</v>
      </c>
      <c r="H20" s="4">
        <v>0</v>
      </c>
      <c r="I20" s="4">
        <v>18183665</v>
      </c>
      <c r="J20" s="4">
        <v>18183665</v>
      </c>
      <c r="K20" s="4">
        <v>0</v>
      </c>
      <c r="L20" s="4">
        <v>0</v>
      </c>
      <c r="M20" s="4" t="s">
        <v>20</v>
      </c>
      <c r="N20" s="4" t="s">
        <v>21</v>
      </c>
      <c r="O20" s="4" t="s">
        <v>22</v>
      </c>
      <c r="P20" s="71">
        <v>7235314</v>
      </c>
      <c r="Q20" s="5" t="s">
        <v>23</v>
      </c>
      <c r="R20" s="101"/>
    </row>
    <row r="21" spans="1:18" ht="53.25" customHeight="1">
      <c r="A21" s="89">
        <v>80111701</v>
      </c>
      <c r="B21" s="105" t="s">
        <v>39</v>
      </c>
      <c r="C21" s="3">
        <v>1</v>
      </c>
      <c r="D21" s="4">
        <v>1</v>
      </c>
      <c r="E21" s="4">
        <v>12</v>
      </c>
      <c r="F21" s="4">
        <v>12</v>
      </c>
      <c r="G21" s="4" t="s">
        <v>19</v>
      </c>
      <c r="H21" s="4">
        <v>0</v>
      </c>
      <c r="I21" s="4">
        <v>18183665</v>
      </c>
      <c r="J21" s="4">
        <v>18183665</v>
      </c>
      <c r="K21" s="4">
        <v>0</v>
      </c>
      <c r="L21" s="4">
        <v>0</v>
      </c>
      <c r="M21" s="4" t="s">
        <v>20</v>
      </c>
      <c r="N21" s="4" t="s">
        <v>21</v>
      </c>
      <c r="O21" s="4" t="s">
        <v>22</v>
      </c>
      <c r="P21" s="71">
        <v>7235314</v>
      </c>
      <c r="Q21" s="5" t="s">
        <v>23</v>
      </c>
      <c r="R21" s="101"/>
    </row>
    <row r="22" spans="1:18" ht="21">
      <c r="A22" s="89">
        <v>80111701</v>
      </c>
      <c r="B22" s="105" t="s">
        <v>40</v>
      </c>
      <c r="C22" s="3">
        <v>1</v>
      </c>
      <c r="D22" s="4">
        <v>1</v>
      </c>
      <c r="E22" s="4">
        <v>12</v>
      </c>
      <c r="F22" s="4">
        <v>12</v>
      </c>
      <c r="G22" s="4" t="s">
        <v>19</v>
      </c>
      <c r="H22" s="4">
        <v>0</v>
      </c>
      <c r="I22" s="4">
        <v>18183665</v>
      </c>
      <c r="J22" s="4">
        <v>18183665</v>
      </c>
      <c r="K22" s="4">
        <v>0</v>
      </c>
      <c r="L22" s="4">
        <v>0</v>
      </c>
      <c r="M22" s="4" t="s">
        <v>20</v>
      </c>
      <c r="N22" s="4" t="s">
        <v>21</v>
      </c>
      <c r="O22" s="4" t="s">
        <v>22</v>
      </c>
      <c r="P22" s="71">
        <v>7235314</v>
      </c>
      <c r="Q22" s="5" t="s">
        <v>23</v>
      </c>
      <c r="R22" s="101"/>
    </row>
    <row r="23" spans="1:18" ht="21">
      <c r="A23" s="89">
        <v>80111701</v>
      </c>
      <c r="B23" s="105" t="s">
        <v>41</v>
      </c>
      <c r="C23" s="3">
        <v>1</v>
      </c>
      <c r="D23" s="4">
        <v>1</v>
      </c>
      <c r="E23" s="4">
        <v>12</v>
      </c>
      <c r="F23" s="4">
        <v>12</v>
      </c>
      <c r="G23" s="4" t="s">
        <v>19</v>
      </c>
      <c r="H23" s="4">
        <v>0</v>
      </c>
      <c r="I23" s="4">
        <v>18183665</v>
      </c>
      <c r="J23" s="4">
        <v>18183665</v>
      </c>
      <c r="K23" s="4">
        <v>0</v>
      </c>
      <c r="L23" s="4">
        <v>0</v>
      </c>
      <c r="M23" s="4" t="s">
        <v>20</v>
      </c>
      <c r="N23" s="4" t="s">
        <v>21</v>
      </c>
      <c r="O23" s="4" t="s">
        <v>22</v>
      </c>
      <c r="P23" s="71">
        <v>7235314</v>
      </c>
      <c r="Q23" s="5" t="s">
        <v>23</v>
      </c>
      <c r="R23" s="101"/>
    </row>
    <row r="24" spans="1:18" ht="21">
      <c r="A24" s="89">
        <v>80111701</v>
      </c>
      <c r="B24" s="105" t="s">
        <v>41</v>
      </c>
      <c r="C24" s="3">
        <v>1</v>
      </c>
      <c r="D24" s="4">
        <v>1</v>
      </c>
      <c r="E24" s="4">
        <v>12</v>
      </c>
      <c r="F24" s="4">
        <v>12</v>
      </c>
      <c r="G24" s="4" t="s">
        <v>19</v>
      </c>
      <c r="H24" s="4">
        <v>0</v>
      </c>
      <c r="I24" s="4">
        <v>18183665</v>
      </c>
      <c r="J24" s="4">
        <v>18183665</v>
      </c>
      <c r="K24" s="4">
        <v>0</v>
      </c>
      <c r="L24" s="4">
        <v>0</v>
      </c>
      <c r="M24" s="4" t="s">
        <v>20</v>
      </c>
      <c r="N24" s="4" t="s">
        <v>21</v>
      </c>
      <c r="O24" s="4" t="s">
        <v>22</v>
      </c>
      <c r="P24" s="71">
        <v>7235314</v>
      </c>
      <c r="Q24" s="5" t="s">
        <v>23</v>
      </c>
      <c r="R24" s="101"/>
    </row>
    <row r="25" spans="1:18" ht="21">
      <c r="A25" s="89">
        <v>80111701</v>
      </c>
      <c r="B25" s="105" t="s">
        <v>42</v>
      </c>
      <c r="C25" s="3">
        <v>1</v>
      </c>
      <c r="D25" s="4">
        <v>1</v>
      </c>
      <c r="E25" s="4">
        <v>12</v>
      </c>
      <c r="F25" s="4">
        <v>12</v>
      </c>
      <c r="G25" s="4" t="s">
        <v>19</v>
      </c>
      <c r="H25" s="4">
        <v>0</v>
      </c>
      <c r="I25" s="4">
        <v>25457153</v>
      </c>
      <c r="J25" s="4">
        <v>25457153</v>
      </c>
      <c r="K25" s="4">
        <v>0</v>
      </c>
      <c r="L25" s="4">
        <v>0</v>
      </c>
      <c r="M25" s="4" t="s">
        <v>20</v>
      </c>
      <c r="N25" s="4" t="s">
        <v>21</v>
      </c>
      <c r="O25" s="4" t="s">
        <v>22</v>
      </c>
      <c r="P25" s="71">
        <v>7235314</v>
      </c>
      <c r="Q25" s="5" t="s">
        <v>23</v>
      </c>
      <c r="R25" s="101"/>
    </row>
    <row r="26" spans="1:18" ht="21">
      <c r="A26" s="89">
        <v>80111701</v>
      </c>
      <c r="B26" s="105" t="s">
        <v>42</v>
      </c>
      <c r="C26" s="3">
        <v>1</v>
      </c>
      <c r="D26" s="4">
        <v>1</v>
      </c>
      <c r="E26" s="4">
        <v>12</v>
      </c>
      <c r="F26" s="4">
        <v>12</v>
      </c>
      <c r="G26" s="4" t="s">
        <v>19</v>
      </c>
      <c r="H26" s="4">
        <v>0</v>
      </c>
      <c r="I26" s="4">
        <v>25457153</v>
      </c>
      <c r="J26" s="4">
        <v>25457153</v>
      </c>
      <c r="K26" s="4">
        <v>0</v>
      </c>
      <c r="L26" s="4">
        <v>0</v>
      </c>
      <c r="M26" s="4" t="s">
        <v>20</v>
      </c>
      <c r="N26" s="4" t="s">
        <v>21</v>
      </c>
      <c r="O26" s="4" t="s">
        <v>22</v>
      </c>
      <c r="P26" s="71">
        <v>7235314</v>
      </c>
      <c r="Q26" s="5" t="s">
        <v>23</v>
      </c>
      <c r="R26" s="101"/>
    </row>
    <row r="27" spans="1:18" ht="21">
      <c r="A27" s="89">
        <v>80111701</v>
      </c>
      <c r="B27" s="105" t="s">
        <v>42</v>
      </c>
      <c r="C27" s="3">
        <v>1</v>
      </c>
      <c r="D27" s="4">
        <v>1</v>
      </c>
      <c r="E27" s="4">
        <v>12</v>
      </c>
      <c r="F27" s="4">
        <v>12</v>
      </c>
      <c r="G27" s="4" t="s">
        <v>19</v>
      </c>
      <c r="H27" s="4">
        <v>0</v>
      </c>
      <c r="I27" s="4">
        <v>25457153</v>
      </c>
      <c r="J27" s="4">
        <v>25457153</v>
      </c>
      <c r="K27" s="4">
        <v>0</v>
      </c>
      <c r="L27" s="4">
        <v>0</v>
      </c>
      <c r="M27" s="4" t="s">
        <v>20</v>
      </c>
      <c r="N27" s="4" t="s">
        <v>21</v>
      </c>
      <c r="O27" s="4" t="s">
        <v>22</v>
      </c>
      <c r="P27" s="71">
        <v>7235314</v>
      </c>
      <c r="Q27" s="5" t="s">
        <v>23</v>
      </c>
      <c r="R27" s="101"/>
    </row>
    <row r="28" spans="1:18" ht="21">
      <c r="A28" s="89">
        <v>80111701</v>
      </c>
      <c r="B28" s="105" t="s">
        <v>42</v>
      </c>
      <c r="C28" s="3">
        <v>1</v>
      </c>
      <c r="D28" s="4">
        <v>1</v>
      </c>
      <c r="E28" s="4">
        <v>12</v>
      </c>
      <c r="F28" s="4">
        <v>12</v>
      </c>
      <c r="G28" s="4" t="s">
        <v>19</v>
      </c>
      <c r="H28" s="4">
        <v>0</v>
      </c>
      <c r="I28" s="4">
        <v>25457153</v>
      </c>
      <c r="J28" s="4">
        <v>25457153</v>
      </c>
      <c r="K28" s="4">
        <v>0</v>
      </c>
      <c r="L28" s="4">
        <v>0</v>
      </c>
      <c r="M28" s="4" t="s">
        <v>20</v>
      </c>
      <c r="N28" s="4" t="s">
        <v>21</v>
      </c>
      <c r="O28" s="4" t="s">
        <v>22</v>
      </c>
      <c r="P28" s="71">
        <v>7235314</v>
      </c>
      <c r="Q28" s="5" t="s">
        <v>23</v>
      </c>
      <c r="R28" s="101"/>
    </row>
    <row r="29" spans="1:18" ht="21">
      <c r="A29" s="89">
        <v>80111701</v>
      </c>
      <c r="B29" s="105" t="s">
        <v>43</v>
      </c>
      <c r="C29" s="3">
        <v>1</v>
      </c>
      <c r="D29" s="4">
        <v>1</v>
      </c>
      <c r="E29" s="4">
        <v>12</v>
      </c>
      <c r="F29" s="4">
        <v>12</v>
      </c>
      <c r="G29" s="4" t="s">
        <v>19</v>
      </c>
      <c r="H29" s="4">
        <v>0</v>
      </c>
      <c r="I29" s="4">
        <v>20781336</v>
      </c>
      <c r="J29" s="4">
        <v>20781336</v>
      </c>
      <c r="K29" s="4">
        <v>0</v>
      </c>
      <c r="L29" s="4">
        <v>0</v>
      </c>
      <c r="M29" s="4" t="s">
        <v>20</v>
      </c>
      <c r="N29" s="4" t="s">
        <v>21</v>
      </c>
      <c r="O29" s="4" t="s">
        <v>22</v>
      </c>
      <c r="P29" s="71">
        <v>7235314</v>
      </c>
      <c r="Q29" s="5" t="s">
        <v>23</v>
      </c>
      <c r="R29" s="101"/>
    </row>
    <row r="30" spans="1:18" ht="21">
      <c r="A30" s="89">
        <v>80111701</v>
      </c>
      <c r="B30" s="105" t="s">
        <v>44</v>
      </c>
      <c r="C30" s="3">
        <v>1</v>
      </c>
      <c r="D30" s="4">
        <v>1</v>
      </c>
      <c r="E30" s="4">
        <v>12</v>
      </c>
      <c r="F30" s="4">
        <v>12</v>
      </c>
      <c r="G30" s="4" t="s">
        <v>19</v>
      </c>
      <c r="H30" s="4">
        <v>0</v>
      </c>
      <c r="I30" s="4">
        <v>18183665</v>
      </c>
      <c r="J30" s="4">
        <v>18183665</v>
      </c>
      <c r="K30" s="4">
        <v>0</v>
      </c>
      <c r="L30" s="4">
        <v>0</v>
      </c>
      <c r="M30" s="4" t="s">
        <v>20</v>
      </c>
      <c r="N30" s="4" t="s">
        <v>21</v>
      </c>
      <c r="O30" s="4" t="s">
        <v>22</v>
      </c>
      <c r="P30" s="71">
        <v>7235314</v>
      </c>
      <c r="Q30" s="5" t="s">
        <v>23</v>
      </c>
      <c r="R30" s="101"/>
    </row>
    <row r="31" spans="1:18" ht="46.5" customHeight="1">
      <c r="A31" s="89">
        <v>80111701</v>
      </c>
      <c r="B31" s="105" t="s">
        <v>45</v>
      </c>
      <c r="C31" s="3">
        <v>1</v>
      </c>
      <c r="D31" s="4">
        <v>1</v>
      </c>
      <c r="E31" s="4">
        <v>12</v>
      </c>
      <c r="F31" s="4">
        <v>12</v>
      </c>
      <c r="G31" s="4" t="s">
        <v>19</v>
      </c>
      <c r="H31" s="4">
        <v>0</v>
      </c>
      <c r="I31" s="4">
        <v>18183665</v>
      </c>
      <c r="J31" s="4">
        <v>18183665</v>
      </c>
      <c r="K31" s="4">
        <v>0</v>
      </c>
      <c r="L31" s="4">
        <v>0</v>
      </c>
      <c r="M31" s="4" t="s">
        <v>20</v>
      </c>
      <c r="N31" s="4" t="s">
        <v>21</v>
      </c>
      <c r="O31" s="4" t="s">
        <v>22</v>
      </c>
      <c r="P31" s="71">
        <v>7235314</v>
      </c>
      <c r="Q31" s="5" t="s">
        <v>23</v>
      </c>
      <c r="R31" s="101"/>
    </row>
    <row r="32" spans="1:18" ht="31.5">
      <c r="A32" s="89">
        <v>80111701</v>
      </c>
      <c r="B32" s="105" t="s">
        <v>46</v>
      </c>
      <c r="C32" s="3">
        <v>1</v>
      </c>
      <c r="D32" s="4">
        <v>1</v>
      </c>
      <c r="E32" s="4">
        <v>12</v>
      </c>
      <c r="F32" s="4">
        <v>12</v>
      </c>
      <c r="G32" s="4" t="s">
        <v>19</v>
      </c>
      <c r="H32" s="4">
        <v>0</v>
      </c>
      <c r="I32" s="4">
        <v>21820402</v>
      </c>
      <c r="J32" s="4">
        <v>21820402</v>
      </c>
      <c r="K32" s="4">
        <v>0</v>
      </c>
      <c r="L32" s="4">
        <v>0</v>
      </c>
      <c r="M32" s="4" t="s">
        <v>20</v>
      </c>
      <c r="N32" s="4" t="s">
        <v>21</v>
      </c>
      <c r="O32" s="4" t="s">
        <v>22</v>
      </c>
      <c r="P32" s="71">
        <v>7235314</v>
      </c>
      <c r="Q32" s="5" t="s">
        <v>23</v>
      </c>
      <c r="R32" s="101"/>
    </row>
    <row r="33" spans="1:18" ht="42">
      <c r="A33" s="86" t="s">
        <v>47</v>
      </c>
      <c r="B33" s="105" t="s">
        <v>48</v>
      </c>
      <c r="C33" s="3">
        <v>1</v>
      </c>
      <c r="D33" s="4">
        <v>1</v>
      </c>
      <c r="E33" s="4">
        <v>12</v>
      </c>
      <c r="F33" s="4">
        <v>12</v>
      </c>
      <c r="G33" s="4" t="s">
        <v>19</v>
      </c>
      <c r="H33" s="4">
        <v>0</v>
      </c>
      <c r="I33" s="4">
        <v>880000000</v>
      </c>
      <c r="J33" s="4">
        <v>880000000</v>
      </c>
      <c r="K33" s="4">
        <v>0</v>
      </c>
      <c r="L33" s="4">
        <v>0</v>
      </c>
      <c r="M33" s="4" t="s">
        <v>20</v>
      </c>
      <c r="N33" s="4" t="s">
        <v>21</v>
      </c>
      <c r="O33" s="4" t="s">
        <v>22</v>
      </c>
      <c r="P33" s="71">
        <v>7235314</v>
      </c>
      <c r="Q33" s="5" t="s">
        <v>23</v>
      </c>
      <c r="R33" s="4"/>
    </row>
    <row r="34" spans="1:18" ht="42">
      <c r="A34" s="86" t="s">
        <v>49</v>
      </c>
      <c r="B34" s="105" t="s">
        <v>50</v>
      </c>
      <c r="C34" s="3">
        <v>1</v>
      </c>
      <c r="D34" s="4">
        <v>1</v>
      </c>
      <c r="E34" s="4">
        <v>12</v>
      </c>
      <c r="F34" s="4">
        <v>12</v>
      </c>
      <c r="G34" s="4" t="s">
        <v>19</v>
      </c>
      <c r="H34" s="4">
        <v>0</v>
      </c>
      <c r="I34" s="4">
        <v>360000000</v>
      </c>
      <c r="J34" s="4">
        <v>360000000</v>
      </c>
      <c r="K34" s="4">
        <v>0</v>
      </c>
      <c r="L34" s="4">
        <v>0</v>
      </c>
      <c r="M34" s="4" t="s">
        <v>20</v>
      </c>
      <c r="N34" s="4" t="s">
        <v>21</v>
      </c>
      <c r="O34" s="4" t="s">
        <v>22</v>
      </c>
      <c r="P34" s="71">
        <v>7235314</v>
      </c>
      <c r="Q34" s="5" t="s">
        <v>23</v>
      </c>
      <c r="R34" s="4"/>
    </row>
    <row r="35" spans="1:18" ht="21">
      <c r="A35" s="86">
        <v>84131500</v>
      </c>
      <c r="B35" s="105" t="s">
        <v>51</v>
      </c>
      <c r="C35" s="3">
        <v>1</v>
      </c>
      <c r="D35" s="4">
        <v>1</v>
      </c>
      <c r="E35" s="4">
        <v>12</v>
      </c>
      <c r="F35" s="4">
        <v>12</v>
      </c>
      <c r="G35" s="4" t="s">
        <v>19</v>
      </c>
      <c r="H35" s="4">
        <v>0</v>
      </c>
      <c r="I35" s="4">
        <v>330000000</v>
      </c>
      <c r="J35" s="4">
        <v>330000000</v>
      </c>
      <c r="K35" s="4">
        <v>0</v>
      </c>
      <c r="L35" s="4">
        <v>0</v>
      </c>
      <c r="M35" s="4" t="s">
        <v>20</v>
      </c>
      <c r="N35" s="4" t="s">
        <v>21</v>
      </c>
      <c r="O35" s="4" t="s">
        <v>22</v>
      </c>
      <c r="P35" s="71">
        <v>7235314</v>
      </c>
      <c r="Q35" s="5" t="s">
        <v>23</v>
      </c>
      <c r="R35" s="4"/>
    </row>
    <row r="36" spans="1:18" ht="94.5">
      <c r="A36" s="86">
        <v>78111500</v>
      </c>
      <c r="B36" s="105" t="s">
        <v>52</v>
      </c>
      <c r="C36" s="3">
        <v>1</v>
      </c>
      <c r="D36" s="4">
        <v>1</v>
      </c>
      <c r="E36" s="4">
        <v>12</v>
      </c>
      <c r="F36" s="4">
        <v>12</v>
      </c>
      <c r="G36" s="4" t="s">
        <v>53</v>
      </c>
      <c r="H36" s="4">
        <v>0</v>
      </c>
      <c r="I36" s="4">
        <v>60000000</v>
      </c>
      <c r="J36" s="4">
        <v>60000000</v>
      </c>
      <c r="K36" s="4">
        <v>0</v>
      </c>
      <c r="L36" s="4">
        <v>0</v>
      </c>
      <c r="M36" s="4" t="s">
        <v>20</v>
      </c>
      <c r="N36" s="4" t="s">
        <v>21</v>
      </c>
      <c r="O36" s="4" t="s">
        <v>22</v>
      </c>
      <c r="P36" s="71">
        <v>7235314</v>
      </c>
      <c r="Q36" s="5" t="s">
        <v>23</v>
      </c>
      <c r="R36" s="4"/>
    </row>
    <row r="37" spans="1:18" ht="42">
      <c r="A37" s="86">
        <v>20102301</v>
      </c>
      <c r="B37" s="105" t="s">
        <v>54</v>
      </c>
      <c r="C37" s="3">
        <v>1</v>
      </c>
      <c r="D37" s="4">
        <v>1</v>
      </c>
      <c r="E37" s="4">
        <v>12</v>
      </c>
      <c r="F37" s="4">
        <v>12</v>
      </c>
      <c r="G37" s="4" t="s">
        <v>19</v>
      </c>
      <c r="H37" s="4">
        <v>0</v>
      </c>
      <c r="I37" s="4">
        <v>70000000</v>
      </c>
      <c r="J37" s="4">
        <v>70000000</v>
      </c>
      <c r="K37" s="4">
        <v>0</v>
      </c>
      <c r="L37" s="4">
        <v>0</v>
      </c>
      <c r="M37" s="4" t="s">
        <v>20</v>
      </c>
      <c r="N37" s="4" t="s">
        <v>21</v>
      </c>
      <c r="O37" s="4" t="s">
        <v>22</v>
      </c>
      <c r="P37" s="71">
        <v>7235314</v>
      </c>
      <c r="Q37" s="5" t="s">
        <v>23</v>
      </c>
      <c r="R37" s="4"/>
    </row>
    <row r="38" spans="1:18" ht="42">
      <c r="A38" s="86">
        <v>78102200</v>
      </c>
      <c r="B38" s="105" t="s">
        <v>55</v>
      </c>
      <c r="C38" s="3">
        <v>1</v>
      </c>
      <c r="D38" s="4">
        <v>1</v>
      </c>
      <c r="E38" s="4">
        <v>12</v>
      </c>
      <c r="F38" s="4">
        <v>12</v>
      </c>
      <c r="G38" s="4" t="s">
        <v>53</v>
      </c>
      <c r="H38" s="4">
        <v>0</v>
      </c>
      <c r="I38" s="4">
        <v>70000000</v>
      </c>
      <c r="J38" s="4">
        <v>70000000</v>
      </c>
      <c r="K38" s="4">
        <v>0</v>
      </c>
      <c r="L38" s="4">
        <v>0</v>
      </c>
      <c r="M38" s="4" t="s">
        <v>20</v>
      </c>
      <c r="N38" s="4" t="s">
        <v>21</v>
      </c>
      <c r="O38" s="4" t="s">
        <v>22</v>
      </c>
      <c r="P38" s="71">
        <v>7235314</v>
      </c>
      <c r="Q38" s="5" t="s">
        <v>23</v>
      </c>
      <c r="R38" s="4"/>
    </row>
    <row r="39" spans="1:18" ht="52.5">
      <c r="A39" s="86">
        <v>72102900</v>
      </c>
      <c r="B39" s="105" t="s">
        <v>56</v>
      </c>
      <c r="C39" s="3">
        <v>1</v>
      </c>
      <c r="D39" s="4">
        <v>1</v>
      </c>
      <c r="E39" s="4">
        <v>12</v>
      </c>
      <c r="F39" s="4">
        <v>12</v>
      </c>
      <c r="G39" s="4" t="s">
        <v>53</v>
      </c>
      <c r="H39" s="4">
        <v>0</v>
      </c>
      <c r="I39" s="4">
        <v>200000000</v>
      </c>
      <c r="J39" s="4">
        <v>200000000</v>
      </c>
      <c r="K39" s="4">
        <v>0</v>
      </c>
      <c r="L39" s="4">
        <v>0</v>
      </c>
      <c r="M39" s="4" t="s">
        <v>20</v>
      </c>
      <c r="N39" s="4" t="s">
        <v>21</v>
      </c>
      <c r="O39" s="4" t="s">
        <v>22</v>
      </c>
      <c r="P39" s="71">
        <v>7235314</v>
      </c>
      <c r="Q39" s="5" t="s">
        <v>23</v>
      </c>
      <c r="R39" s="4"/>
    </row>
    <row r="40" spans="1:18" ht="31.5">
      <c r="A40" s="86">
        <v>78101800</v>
      </c>
      <c r="B40" s="105" t="s">
        <v>57</v>
      </c>
      <c r="C40" s="3">
        <v>1</v>
      </c>
      <c r="D40" s="4">
        <v>1</v>
      </c>
      <c r="E40" s="4">
        <v>12</v>
      </c>
      <c r="F40" s="4">
        <v>12</v>
      </c>
      <c r="G40" s="4" t="s">
        <v>53</v>
      </c>
      <c r="H40" s="4">
        <v>0</v>
      </c>
      <c r="I40" s="4">
        <v>40000000</v>
      </c>
      <c r="J40" s="4">
        <v>25000000</v>
      </c>
      <c r="K40" s="4">
        <v>0</v>
      </c>
      <c r="L40" s="4">
        <v>0</v>
      </c>
      <c r="M40" s="4" t="s">
        <v>20</v>
      </c>
      <c r="N40" s="4" t="s">
        <v>21</v>
      </c>
      <c r="O40" s="4" t="s">
        <v>22</v>
      </c>
      <c r="P40" s="71">
        <v>7235314</v>
      </c>
      <c r="Q40" s="5" t="s">
        <v>23</v>
      </c>
      <c r="R40" s="4"/>
    </row>
    <row r="41" spans="1:18" ht="21">
      <c r="A41" s="86">
        <v>78181500</v>
      </c>
      <c r="B41" s="105" t="s">
        <v>58</v>
      </c>
      <c r="C41" s="3">
        <v>1</v>
      </c>
      <c r="D41" s="4">
        <v>1</v>
      </c>
      <c r="E41" s="4">
        <v>12</v>
      </c>
      <c r="F41" s="4">
        <v>12</v>
      </c>
      <c r="G41" s="4" t="s">
        <v>53</v>
      </c>
      <c r="H41" s="4">
        <v>0</v>
      </c>
      <c r="I41" s="4">
        <v>65000000</v>
      </c>
      <c r="J41" s="4">
        <v>65000000</v>
      </c>
      <c r="K41" s="4">
        <v>0</v>
      </c>
      <c r="L41" s="4">
        <v>0</v>
      </c>
      <c r="M41" s="4" t="s">
        <v>20</v>
      </c>
      <c r="N41" s="4" t="s">
        <v>21</v>
      </c>
      <c r="O41" s="4" t="s">
        <v>22</v>
      </c>
      <c r="P41" s="71">
        <v>7235314</v>
      </c>
      <c r="Q41" s="5" t="s">
        <v>23</v>
      </c>
      <c r="R41" s="4"/>
    </row>
    <row r="42" spans="1:18" ht="21">
      <c r="A42" s="86">
        <v>78181500</v>
      </c>
      <c r="B42" s="105" t="s">
        <v>59</v>
      </c>
      <c r="C42" s="3">
        <v>1</v>
      </c>
      <c r="D42" s="4">
        <v>1</v>
      </c>
      <c r="E42" s="4">
        <v>12</v>
      </c>
      <c r="F42" s="4">
        <v>12</v>
      </c>
      <c r="G42" s="4" t="s">
        <v>53</v>
      </c>
      <c r="H42" s="4">
        <v>0</v>
      </c>
      <c r="I42" s="4">
        <v>50000000</v>
      </c>
      <c r="J42" s="4">
        <v>50000000</v>
      </c>
      <c r="K42" s="4">
        <v>0</v>
      </c>
      <c r="L42" s="4">
        <v>0</v>
      </c>
      <c r="M42" s="4" t="s">
        <v>20</v>
      </c>
      <c r="N42" s="4" t="s">
        <v>21</v>
      </c>
      <c r="O42" s="4" t="s">
        <v>22</v>
      </c>
      <c r="P42" s="71">
        <v>7235314</v>
      </c>
      <c r="Q42" s="5" t="s">
        <v>23</v>
      </c>
      <c r="R42" s="4"/>
    </row>
    <row r="43" spans="1:18" ht="21">
      <c r="A43" s="86">
        <v>78181500</v>
      </c>
      <c r="B43" s="105" t="s">
        <v>60</v>
      </c>
      <c r="C43" s="3">
        <v>1</v>
      </c>
      <c r="D43" s="4">
        <v>1</v>
      </c>
      <c r="E43" s="4">
        <v>12</v>
      </c>
      <c r="F43" s="4">
        <v>12</v>
      </c>
      <c r="G43" s="4" t="s">
        <v>19</v>
      </c>
      <c r="H43" s="4">
        <v>0</v>
      </c>
      <c r="I43" s="4">
        <v>7000000</v>
      </c>
      <c r="J43" s="4">
        <v>7000000</v>
      </c>
      <c r="K43" s="4">
        <v>0</v>
      </c>
      <c r="L43" s="4">
        <v>0</v>
      </c>
      <c r="M43" s="4" t="s">
        <v>20</v>
      </c>
      <c r="N43" s="4" t="s">
        <v>21</v>
      </c>
      <c r="O43" s="4" t="s">
        <v>22</v>
      </c>
      <c r="P43" s="71">
        <v>7235314</v>
      </c>
      <c r="Q43" s="5" t="s">
        <v>23</v>
      </c>
      <c r="R43" s="4"/>
    </row>
    <row r="44" spans="1:18" ht="21">
      <c r="A44" s="86">
        <v>72101516</v>
      </c>
      <c r="B44" s="105" t="s">
        <v>61</v>
      </c>
      <c r="C44" s="3">
        <v>1</v>
      </c>
      <c r="D44" s="4">
        <v>1</v>
      </c>
      <c r="E44" s="4">
        <v>12</v>
      </c>
      <c r="F44" s="4">
        <v>12</v>
      </c>
      <c r="G44" s="4" t="s">
        <v>53</v>
      </c>
      <c r="H44" s="4">
        <v>0</v>
      </c>
      <c r="I44" s="4">
        <v>10000000</v>
      </c>
      <c r="J44" s="4">
        <v>10000000</v>
      </c>
      <c r="K44" s="4">
        <v>0</v>
      </c>
      <c r="L44" s="4">
        <v>0</v>
      </c>
      <c r="M44" s="4" t="s">
        <v>20</v>
      </c>
      <c r="N44" s="4" t="s">
        <v>21</v>
      </c>
      <c r="O44" s="4" t="s">
        <v>22</v>
      </c>
      <c r="P44" s="71">
        <v>7235314</v>
      </c>
      <c r="Q44" s="5" t="s">
        <v>23</v>
      </c>
      <c r="R44" s="4"/>
    </row>
    <row r="45" spans="1:18" ht="21">
      <c r="A45" s="86">
        <v>80141607</v>
      </c>
      <c r="B45" s="105" t="s">
        <v>62</v>
      </c>
      <c r="C45" s="3">
        <v>1</v>
      </c>
      <c r="D45" s="4">
        <v>1</v>
      </c>
      <c r="E45" s="4">
        <v>12</v>
      </c>
      <c r="F45" s="4">
        <v>12</v>
      </c>
      <c r="G45" s="4" t="s">
        <v>19</v>
      </c>
      <c r="H45" s="4">
        <v>0</v>
      </c>
      <c r="I45" s="4">
        <v>60000000</v>
      </c>
      <c r="J45" s="4">
        <v>60000000</v>
      </c>
      <c r="K45" s="4">
        <v>0</v>
      </c>
      <c r="L45" s="4">
        <v>0</v>
      </c>
      <c r="M45" s="4" t="s">
        <v>20</v>
      </c>
      <c r="N45" s="4" t="s">
        <v>21</v>
      </c>
      <c r="O45" s="4" t="s">
        <v>22</v>
      </c>
      <c r="P45" s="71">
        <v>7235314</v>
      </c>
      <c r="Q45" s="5" t="s">
        <v>23</v>
      </c>
      <c r="R45" s="4"/>
    </row>
    <row r="46" spans="1:18" ht="21">
      <c r="A46" s="86" t="s">
        <v>63</v>
      </c>
      <c r="B46" s="105" t="s">
        <v>64</v>
      </c>
      <c r="C46" s="3">
        <v>1</v>
      </c>
      <c r="D46" s="4">
        <v>1</v>
      </c>
      <c r="E46" s="4">
        <v>12</v>
      </c>
      <c r="F46" s="4">
        <v>12</v>
      </c>
      <c r="G46" s="4" t="s">
        <v>53</v>
      </c>
      <c r="H46" s="4">
        <v>0</v>
      </c>
      <c r="I46" s="4">
        <v>35000000</v>
      </c>
      <c r="J46" s="4">
        <v>35000000</v>
      </c>
      <c r="K46" s="4">
        <v>0</v>
      </c>
      <c r="L46" s="4">
        <v>0</v>
      </c>
      <c r="M46" s="4" t="s">
        <v>20</v>
      </c>
      <c r="N46" s="4" t="s">
        <v>21</v>
      </c>
      <c r="O46" s="4" t="s">
        <v>22</v>
      </c>
      <c r="P46" s="71">
        <v>7235314</v>
      </c>
      <c r="Q46" s="5" t="s">
        <v>23</v>
      </c>
      <c r="R46" s="4"/>
    </row>
    <row r="47" spans="1:18" ht="31.5">
      <c r="A47" s="86">
        <v>78181701</v>
      </c>
      <c r="B47" s="105" t="s">
        <v>65</v>
      </c>
      <c r="C47" s="3">
        <v>1</v>
      </c>
      <c r="D47" s="4">
        <v>1</v>
      </c>
      <c r="E47" s="4">
        <v>12</v>
      </c>
      <c r="F47" s="4">
        <v>12</v>
      </c>
      <c r="G47" s="4" t="s">
        <v>53</v>
      </c>
      <c r="H47" s="4">
        <v>0</v>
      </c>
      <c r="I47" s="4">
        <v>100000000</v>
      </c>
      <c r="J47" s="4">
        <v>100000000</v>
      </c>
      <c r="K47" s="4">
        <v>0</v>
      </c>
      <c r="L47" s="4">
        <v>0</v>
      </c>
      <c r="M47" s="4" t="s">
        <v>20</v>
      </c>
      <c r="N47" s="4" t="s">
        <v>21</v>
      </c>
      <c r="O47" s="4" t="s">
        <v>22</v>
      </c>
      <c r="P47" s="71">
        <v>7235314</v>
      </c>
      <c r="Q47" s="5" t="s">
        <v>23</v>
      </c>
      <c r="R47" s="4"/>
    </row>
    <row r="48" spans="1:18" ht="21">
      <c r="A48" s="86">
        <v>72101506</v>
      </c>
      <c r="B48" s="105" t="s">
        <v>66</v>
      </c>
      <c r="C48" s="3">
        <v>1</v>
      </c>
      <c r="D48" s="4">
        <v>1</v>
      </c>
      <c r="E48" s="4">
        <v>12</v>
      </c>
      <c r="F48" s="4">
        <v>12</v>
      </c>
      <c r="G48" s="4" t="s">
        <v>53</v>
      </c>
      <c r="H48" s="4">
        <v>0</v>
      </c>
      <c r="I48" s="4">
        <v>15000000</v>
      </c>
      <c r="J48" s="4">
        <v>15000000</v>
      </c>
      <c r="K48" s="4">
        <v>0</v>
      </c>
      <c r="L48" s="4">
        <v>0</v>
      </c>
      <c r="M48" s="4" t="s">
        <v>20</v>
      </c>
      <c r="N48" s="4" t="s">
        <v>21</v>
      </c>
      <c r="O48" s="4" t="s">
        <v>22</v>
      </c>
      <c r="P48" s="71">
        <v>7235314</v>
      </c>
      <c r="Q48" s="5" t="s">
        <v>23</v>
      </c>
      <c r="R48" s="4"/>
    </row>
    <row r="49" spans="1:18" ht="21">
      <c r="A49" s="86">
        <v>432332</v>
      </c>
      <c r="B49" s="105" t="s">
        <v>67</v>
      </c>
      <c r="C49" s="3">
        <v>1</v>
      </c>
      <c r="D49" s="4">
        <v>1</v>
      </c>
      <c r="E49" s="4">
        <v>12</v>
      </c>
      <c r="F49" s="4">
        <v>12</v>
      </c>
      <c r="G49" s="4" t="s">
        <v>53</v>
      </c>
      <c r="H49" s="4">
        <v>0</v>
      </c>
      <c r="I49" s="4">
        <v>50000000</v>
      </c>
      <c r="J49" s="4">
        <v>50000000</v>
      </c>
      <c r="K49" s="4">
        <v>0</v>
      </c>
      <c r="L49" s="4">
        <v>0</v>
      </c>
      <c r="M49" s="4" t="s">
        <v>20</v>
      </c>
      <c r="N49" s="4" t="s">
        <v>21</v>
      </c>
      <c r="O49" s="4" t="s">
        <v>22</v>
      </c>
      <c r="P49" s="71">
        <v>7235314</v>
      </c>
      <c r="Q49" s="5" t="s">
        <v>23</v>
      </c>
      <c r="R49" s="4"/>
    </row>
    <row r="50" spans="1:18" ht="42">
      <c r="A50" s="86">
        <v>81112306</v>
      </c>
      <c r="B50" s="106" t="s">
        <v>68</v>
      </c>
      <c r="C50" s="3">
        <v>1</v>
      </c>
      <c r="D50" s="4">
        <v>1</v>
      </c>
      <c r="E50" s="4">
        <v>12</v>
      </c>
      <c r="F50" s="4">
        <v>12</v>
      </c>
      <c r="G50" s="4" t="s">
        <v>53</v>
      </c>
      <c r="H50" s="4">
        <v>0</v>
      </c>
      <c r="I50" s="4">
        <v>50000000</v>
      </c>
      <c r="J50" s="4">
        <v>50000000</v>
      </c>
      <c r="K50" s="4">
        <v>0</v>
      </c>
      <c r="L50" s="4">
        <v>0</v>
      </c>
      <c r="M50" s="4" t="s">
        <v>20</v>
      </c>
      <c r="N50" s="4" t="s">
        <v>21</v>
      </c>
      <c r="O50" s="4" t="s">
        <v>22</v>
      </c>
      <c r="P50" s="71">
        <v>7235314</v>
      </c>
      <c r="Q50" s="5" t="s">
        <v>23</v>
      </c>
      <c r="R50" s="4"/>
    </row>
    <row r="51" spans="1:18" ht="21">
      <c r="A51" s="86">
        <v>44103105</v>
      </c>
      <c r="B51" s="107" t="s">
        <v>69</v>
      </c>
      <c r="C51" s="3">
        <v>1</v>
      </c>
      <c r="D51" s="4">
        <v>1</v>
      </c>
      <c r="E51" s="4">
        <v>12</v>
      </c>
      <c r="F51" s="4">
        <v>12</v>
      </c>
      <c r="G51" s="4" t="s">
        <v>19</v>
      </c>
      <c r="H51" s="4">
        <v>0</v>
      </c>
      <c r="I51" s="4">
        <v>50000000</v>
      </c>
      <c r="J51" s="4">
        <v>50000000</v>
      </c>
      <c r="K51" s="4">
        <v>0</v>
      </c>
      <c r="L51" s="4">
        <v>0</v>
      </c>
      <c r="M51" s="4" t="s">
        <v>20</v>
      </c>
      <c r="N51" s="4" t="s">
        <v>21</v>
      </c>
      <c r="O51" s="4" t="s">
        <v>22</v>
      </c>
      <c r="P51" s="71">
        <v>7235314</v>
      </c>
      <c r="Q51" s="5" t="s">
        <v>23</v>
      </c>
      <c r="R51" s="4"/>
    </row>
    <row r="52" spans="1:18" ht="115.5">
      <c r="A52" s="86" t="s">
        <v>70</v>
      </c>
      <c r="B52" s="105" t="s">
        <v>71</v>
      </c>
      <c r="C52" s="3">
        <v>1</v>
      </c>
      <c r="D52" s="4">
        <v>2</v>
      </c>
      <c r="E52" s="4">
        <v>12</v>
      </c>
      <c r="F52" s="4">
        <v>10</v>
      </c>
      <c r="G52" s="4" t="s">
        <v>19</v>
      </c>
      <c r="H52" s="4">
        <v>0</v>
      </c>
      <c r="I52" s="4">
        <v>250000000</v>
      </c>
      <c r="J52" s="4">
        <v>250000000</v>
      </c>
      <c r="K52" s="4">
        <v>0</v>
      </c>
      <c r="L52" s="4">
        <v>0</v>
      </c>
      <c r="M52" s="4" t="s">
        <v>20</v>
      </c>
      <c r="N52" s="4" t="s">
        <v>21</v>
      </c>
      <c r="O52" s="4" t="s">
        <v>22</v>
      </c>
      <c r="P52" s="71">
        <v>7235314</v>
      </c>
      <c r="Q52" s="5" t="s">
        <v>23</v>
      </c>
      <c r="R52" s="4"/>
    </row>
    <row r="53" spans="1:18" ht="21">
      <c r="A53" s="87" t="s">
        <v>72</v>
      </c>
      <c r="B53" s="108" t="s">
        <v>73</v>
      </c>
      <c r="C53" s="3">
        <v>1</v>
      </c>
      <c r="D53" s="4">
        <v>1</v>
      </c>
      <c r="E53" s="4">
        <v>12</v>
      </c>
      <c r="F53" s="4">
        <v>12</v>
      </c>
      <c r="G53" s="4" t="s">
        <v>19</v>
      </c>
      <c r="H53" s="4">
        <v>0</v>
      </c>
      <c r="I53" s="4">
        <v>80000000</v>
      </c>
      <c r="J53" s="4">
        <v>80000000</v>
      </c>
      <c r="K53" s="4">
        <v>0</v>
      </c>
      <c r="L53" s="4">
        <v>0</v>
      </c>
      <c r="M53" s="4" t="s">
        <v>20</v>
      </c>
      <c r="N53" s="4" t="s">
        <v>21</v>
      </c>
      <c r="O53" s="4" t="s">
        <v>22</v>
      </c>
      <c r="P53" s="71">
        <v>7235314</v>
      </c>
      <c r="Q53" s="5" t="s">
        <v>23</v>
      </c>
      <c r="R53" s="4"/>
    </row>
    <row r="54" spans="1:18" ht="73.5">
      <c r="A54" s="86">
        <v>76121900</v>
      </c>
      <c r="B54" s="105" t="s">
        <v>74</v>
      </c>
      <c r="C54" s="3">
        <v>1</v>
      </c>
      <c r="D54" s="4">
        <v>1</v>
      </c>
      <c r="E54" s="4">
        <v>12</v>
      </c>
      <c r="F54" s="4">
        <v>12</v>
      </c>
      <c r="G54" s="4" t="s">
        <v>19</v>
      </c>
      <c r="H54" s="4">
        <v>0</v>
      </c>
      <c r="I54" s="4">
        <v>20000000</v>
      </c>
      <c r="J54" s="4">
        <v>20000000</v>
      </c>
      <c r="K54" s="4">
        <v>0</v>
      </c>
      <c r="L54" s="4">
        <v>0</v>
      </c>
      <c r="M54" s="4" t="s">
        <v>20</v>
      </c>
      <c r="N54" s="4" t="s">
        <v>21</v>
      </c>
      <c r="O54" s="4" t="s">
        <v>22</v>
      </c>
      <c r="P54" s="71">
        <v>7235314</v>
      </c>
      <c r="Q54" s="5" t="s">
        <v>23</v>
      </c>
      <c r="R54" s="4"/>
    </row>
    <row r="55" spans="1:18" ht="31.5">
      <c r="A55" s="86">
        <v>15101500</v>
      </c>
      <c r="B55" s="105" t="s">
        <v>75</v>
      </c>
      <c r="C55" s="3">
        <v>1</v>
      </c>
      <c r="D55" s="4">
        <v>1</v>
      </c>
      <c r="E55" s="4">
        <v>12</v>
      </c>
      <c r="F55" s="4">
        <v>12</v>
      </c>
      <c r="G55" s="4" t="s">
        <v>19</v>
      </c>
      <c r="H55" s="4">
        <v>0</v>
      </c>
      <c r="I55" s="4">
        <v>20000000</v>
      </c>
      <c r="J55" s="4">
        <v>20000000</v>
      </c>
      <c r="K55" s="4">
        <v>0</v>
      </c>
      <c r="L55" s="4">
        <v>0</v>
      </c>
      <c r="M55" s="4" t="s">
        <v>20</v>
      </c>
      <c r="N55" s="4" t="s">
        <v>21</v>
      </c>
      <c r="O55" s="4" t="s">
        <v>22</v>
      </c>
      <c r="P55" s="71">
        <v>7235314</v>
      </c>
      <c r="Q55" s="5" t="s">
        <v>23</v>
      </c>
      <c r="R55" s="4"/>
    </row>
    <row r="56" spans="1:18" ht="21">
      <c r="A56" s="86">
        <v>80131500</v>
      </c>
      <c r="B56" s="105" t="s">
        <v>76</v>
      </c>
      <c r="C56" s="3">
        <v>1</v>
      </c>
      <c r="D56" s="4">
        <v>1</v>
      </c>
      <c r="E56" s="4">
        <v>12</v>
      </c>
      <c r="F56" s="4">
        <v>12</v>
      </c>
      <c r="G56" s="4" t="s">
        <v>19</v>
      </c>
      <c r="H56" s="4">
        <v>0</v>
      </c>
      <c r="I56" s="4">
        <v>110000000</v>
      </c>
      <c r="J56" s="4">
        <v>110000000</v>
      </c>
      <c r="K56" s="4">
        <v>0</v>
      </c>
      <c r="L56" s="4">
        <v>0</v>
      </c>
      <c r="M56" s="4" t="s">
        <v>20</v>
      </c>
      <c r="N56" s="4" t="s">
        <v>21</v>
      </c>
      <c r="O56" s="4" t="s">
        <v>22</v>
      </c>
      <c r="P56" s="71">
        <v>7235314</v>
      </c>
      <c r="Q56" s="5" t="s">
        <v>23</v>
      </c>
      <c r="R56" s="4"/>
    </row>
    <row r="57" spans="1:18" ht="94.5">
      <c r="A57" s="87" t="s">
        <v>77</v>
      </c>
      <c r="B57" s="108" t="s">
        <v>78</v>
      </c>
      <c r="C57" s="3">
        <v>1</v>
      </c>
      <c r="D57" s="4">
        <v>1</v>
      </c>
      <c r="E57" s="4">
        <v>12</v>
      </c>
      <c r="F57" s="4">
        <v>12</v>
      </c>
      <c r="G57" s="4" t="s">
        <v>19</v>
      </c>
      <c r="H57" s="4">
        <v>0</v>
      </c>
      <c r="I57" s="4">
        <v>25000000</v>
      </c>
      <c r="J57" s="4">
        <v>25000000</v>
      </c>
      <c r="K57" s="4">
        <v>0</v>
      </c>
      <c r="L57" s="4">
        <v>0</v>
      </c>
      <c r="M57" s="4" t="s">
        <v>20</v>
      </c>
      <c r="N57" s="4" t="s">
        <v>21</v>
      </c>
      <c r="O57" s="4" t="s">
        <v>22</v>
      </c>
      <c r="P57" s="71">
        <v>7235314</v>
      </c>
      <c r="Q57" s="5" t="s">
        <v>23</v>
      </c>
      <c r="R57" s="4"/>
    </row>
    <row r="58" spans="1:18" ht="21">
      <c r="A58" s="86" t="s">
        <v>79</v>
      </c>
      <c r="B58" s="105" t="s">
        <v>80</v>
      </c>
      <c r="C58" s="3">
        <v>1</v>
      </c>
      <c r="D58" s="4">
        <v>1</v>
      </c>
      <c r="E58" s="4">
        <v>11</v>
      </c>
      <c r="F58" s="4">
        <v>10</v>
      </c>
      <c r="G58" s="4" t="s">
        <v>19</v>
      </c>
      <c r="H58" s="4">
        <v>0</v>
      </c>
      <c r="I58" s="4">
        <v>15000000</v>
      </c>
      <c r="J58" s="4">
        <v>15000000</v>
      </c>
      <c r="K58" s="4">
        <v>0</v>
      </c>
      <c r="L58" s="4">
        <v>0</v>
      </c>
      <c r="M58" s="4" t="s">
        <v>20</v>
      </c>
      <c r="N58" s="4" t="s">
        <v>21</v>
      </c>
      <c r="O58" s="4" t="s">
        <v>22</v>
      </c>
      <c r="P58" s="71">
        <v>7235314</v>
      </c>
      <c r="Q58" s="5" t="s">
        <v>23</v>
      </c>
      <c r="R58" s="4"/>
    </row>
    <row r="59" spans="1:18" ht="33" customHeight="1">
      <c r="A59" s="88" t="s">
        <v>81</v>
      </c>
      <c r="B59" s="105" t="s">
        <v>82</v>
      </c>
      <c r="C59" s="7">
        <v>1</v>
      </c>
      <c r="D59" s="7">
        <v>1</v>
      </c>
      <c r="E59" s="7">
        <v>12</v>
      </c>
      <c r="F59" s="7">
        <v>12</v>
      </c>
      <c r="G59" s="4" t="s">
        <v>19</v>
      </c>
      <c r="H59" s="4">
        <v>0</v>
      </c>
      <c r="I59" s="118">
        <v>150000000</v>
      </c>
      <c r="J59" s="118">
        <v>150000000</v>
      </c>
      <c r="K59" s="4">
        <v>0</v>
      </c>
      <c r="L59" s="4">
        <v>0</v>
      </c>
      <c r="M59" s="4" t="s">
        <v>20</v>
      </c>
      <c r="N59" s="4" t="s">
        <v>21</v>
      </c>
      <c r="O59" s="4" t="s">
        <v>22</v>
      </c>
      <c r="P59" s="71">
        <v>7235314</v>
      </c>
      <c r="Q59" s="5" t="s">
        <v>23</v>
      </c>
      <c r="R59" s="7"/>
    </row>
    <row r="60" spans="1:18" ht="21">
      <c r="A60" s="88" t="s">
        <v>81</v>
      </c>
      <c r="B60" s="105" t="s">
        <v>83</v>
      </c>
      <c r="C60" s="7">
        <v>1</v>
      </c>
      <c r="D60" s="7">
        <v>1</v>
      </c>
      <c r="E60" s="7">
        <v>12</v>
      </c>
      <c r="F60" s="7">
        <v>12</v>
      </c>
      <c r="G60" s="4" t="s">
        <v>19</v>
      </c>
      <c r="H60" s="4">
        <v>0</v>
      </c>
      <c r="I60" s="118">
        <v>40000000</v>
      </c>
      <c r="J60" s="118">
        <v>40000000</v>
      </c>
      <c r="K60" s="4">
        <v>0</v>
      </c>
      <c r="L60" s="4">
        <v>0</v>
      </c>
      <c r="M60" s="4" t="s">
        <v>20</v>
      </c>
      <c r="N60" s="4" t="s">
        <v>21</v>
      </c>
      <c r="O60" s="4" t="s">
        <v>22</v>
      </c>
      <c r="P60" s="71">
        <v>7235314</v>
      </c>
      <c r="Q60" s="5" t="s">
        <v>23</v>
      </c>
      <c r="R60" s="7"/>
    </row>
    <row r="61" spans="1:18" ht="21">
      <c r="A61" s="88" t="s">
        <v>81</v>
      </c>
      <c r="B61" s="105" t="s">
        <v>84</v>
      </c>
      <c r="C61" s="7">
        <v>1</v>
      </c>
      <c r="D61" s="7">
        <v>1</v>
      </c>
      <c r="E61" s="7">
        <v>12</v>
      </c>
      <c r="F61" s="7">
        <v>12</v>
      </c>
      <c r="G61" s="4" t="s">
        <v>19</v>
      </c>
      <c r="H61" s="4">
        <v>0</v>
      </c>
      <c r="I61" s="118">
        <v>230000000</v>
      </c>
      <c r="J61" s="118">
        <v>230000000</v>
      </c>
      <c r="K61" s="4">
        <v>0</v>
      </c>
      <c r="L61" s="4">
        <v>0</v>
      </c>
      <c r="M61" s="4" t="s">
        <v>20</v>
      </c>
      <c r="N61" s="4" t="s">
        <v>21</v>
      </c>
      <c r="O61" s="4" t="s">
        <v>22</v>
      </c>
      <c r="P61" s="71">
        <v>7235314</v>
      </c>
      <c r="Q61" s="5" t="s">
        <v>23</v>
      </c>
      <c r="R61" s="7"/>
    </row>
    <row r="62" spans="1:18" ht="36.75" customHeight="1">
      <c r="A62" s="89" t="s">
        <v>85</v>
      </c>
      <c r="B62" s="105" t="s">
        <v>86</v>
      </c>
      <c r="C62" s="3">
        <v>1</v>
      </c>
      <c r="D62" s="4">
        <v>1</v>
      </c>
      <c r="E62" s="4">
        <v>11</v>
      </c>
      <c r="F62" s="4">
        <v>11</v>
      </c>
      <c r="G62" s="4" t="s">
        <v>19</v>
      </c>
      <c r="H62" s="4">
        <v>0</v>
      </c>
      <c r="I62" s="118">
        <v>100000000</v>
      </c>
      <c r="J62" s="118">
        <v>100000000</v>
      </c>
      <c r="K62" s="4">
        <v>0</v>
      </c>
      <c r="L62" s="4">
        <v>0</v>
      </c>
      <c r="M62" s="4" t="s">
        <v>20</v>
      </c>
      <c r="N62" s="4" t="s">
        <v>21</v>
      </c>
      <c r="O62" s="4" t="s">
        <v>22</v>
      </c>
      <c r="P62" s="71">
        <v>7235314</v>
      </c>
      <c r="Q62" s="5" t="s">
        <v>23</v>
      </c>
      <c r="R62" s="7"/>
    </row>
    <row r="63" spans="1:18" ht="52.5" customHeight="1">
      <c r="A63" s="9" t="s">
        <v>87</v>
      </c>
      <c r="B63" s="109" t="s">
        <v>88</v>
      </c>
      <c r="C63" s="7">
        <v>1</v>
      </c>
      <c r="D63" s="7">
        <v>2</v>
      </c>
      <c r="E63" s="7">
        <v>10</v>
      </c>
      <c r="F63" s="10">
        <v>10</v>
      </c>
      <c r="G63" s="4" t="s">
        <v>19</v>
      </c>
      <c r="H63" s="4">
        <v>0</v>
      </c>
      <c r="I63" s="119">
        <v>10000000</v>
      </c>
      <c r="J63" s="119">
        <v>10000000</v>
      </c>
      <c r="K63" s="4">
        <v>0</v>
      </c>
      <c r="L63" s="4">
        <v>0</v>
      </c>
      <c r="M63" s="4" t="s">
        <v>20</v>
      </c>
      <c r="N63" s="4" t="s">
        <v>21</v>
      </c>
      <c r="O63" s="4" t="s">
        <v>22</v>
      </c>
      <c r="P63" s="71">
        <v>7235314</v>
      </c>
      <c r="Q63" s="5" t="s">
        <v>23</v>
      </c>
      <c r="R63" s="11"/>
    </row>
    <row r="64" spans="1:18" ht="52.5" customHeight="1">
      <c r="A64" s="9">
        <v>80111701</v>
      </c>
      <c r="B64" s="109" t="s">
        <v>89</v>
      </c>
      <c r="C64" s="7">
        <v>2</v>
      </c>
      <c r="D64" s="7">
        <v>2</v>
      </c>
      <c r="E64" s="7">
        <v>12</v>
      </c>
      <c r="F64" s="10">
        <v>12</v>
      </c>
      <c r="G64" s="4" t="s">
        <v>19</v>
      </c>
      <c r="H64" s="4">
        <v>0</v>
      </c>
      <c r="I64" s="119">
        <v>34635540</v>
      </c>
      <c r="J64" s="119">
        <v>34635540</v>
      </c>
      <c r="K64" s="4">
        <v>0</v>
      </c>
      <c r="L64" s="4">
        <v>0</v>
      </c>
      <c r="M64" s="4" t="s">
        <v>20</v>
      </c>
      <c r="N64" s="4" t="s">
        <v>21</v>
      </c>
      <c r="O64" s="4" t="s">
        <v>22</v>
      </c>
      <c r="P64" s="71">
        <v>7235314</v>
      </c>
      <c r="Q64" s="5" t="s">
        <v>23</v>
      </c>
      <c r="R64" s="11"/>
    </row>
    <row r="65" spans="1:18" ht="52.5" customHeight="1">
      <c r="A65" s="9">
        <v>80111701</v>
      </c>
      <c r="B65" s="109" t="s">
        <v>90</v>
      </c>
      <c r="C65" s="7">
        <v>2</v>
      </c>
      <c r="D65" s="7">
        <v>2</v>
      </c>
      <c r="E65" s="7">
        <v>12</v>
      </c>
      <c r="F65" s="10">
        <v>12</v>
      </c>
      <c r="G65" s="4" t="s">
        <v>19</v>
      </c>
      <c r="H65" s="4">
        <v>0</v>
      </c>
      <c r="I65" s="119">
        <v>20781324</v>
      </c>
      <c r="J65" s="119">
        <v>20781324</v>
      </c>
      <c r="K65" s="4">
        <v>0</v>
      </c>
      <c r="L65" s="4">
        <v>0</v>
      </c>
      <c r="M65" s="4" t="s">
        <v>20</v>
      </c>
      <c r="N65" s="4" t="s">
        <v>21</v>
      </c>
      <c r="O65" s="4" t="s">
        <v>22</v>
      </c>
      <c r="P65" s="71">
        <v>7235314</v>
      </c>
      <c r="Q65" s="5" t="s">
        <v>23</v>
      </c>
      <c r="R65" s="11"/>
    </row>
    <row r="66" spans="1:18" ht="52.5" customHeight="1">
      <c r="A66" s="9">
        <v>80111701</v>
      </c>
      <c r="B66" s="109" t="s">
        <v>90</v>
      </c>
      <c r="C66" s="7">
        <v>2</v>
      </c>
      <c r="D66" s="7">
        <v>2</v>
      </c>
      <c r="E66" s="7">
        <v>12</v>
      </c>
      <c r="F66" s="10">
        <v>12</v>
      </c>
      <c r="G66" s="4" t="s">
        <v>19</v>
      </c>
      <c r="H66" s="4">
        <v>0</v>
      </c>
      <c r="I66" s="119">
        <v>20781324</v>
      </c>
      <c r="J66" s="119">
        <v>20781324</v>
      </c>
      <c r="K66" s="4">
        <v>0</v>
      </c>
      <c r="L66" s="4">
        <v>0</v>
      </c>
      <c r="M66" s="4" t="s">
        <v>20</v>
      </c>
      <c r="N66" s="4" t="s">
        <v>21</v>
      </c>
      <c r="O66" s="4" t="s">
        <v>22</v>
      </c>
      <c r="P66" s="71">
        <v>7235314</v>
      </c>
      <c r="Q66" s="5" t="s">
        <v>23</v>
      </c>
      <c r="R66" s="11"/>
    </row>
    <row r="67" spans="1:18" ht="52.5" customHeight="1">
      <c r="A67" s="9">
        <v>80111701</v>
      </c>
      <c r="B67" s="109" t="s">
        <v>90</v>
      </c>
      <c r="C67" s="7">
        <v>2</v>
      </c>
      <c r="D67" s="7">
        <v>2</v>
      </c>
      <c r="E67" s="7">
        <v>12</v>
      </c>
      <c r="F67" s="10">
        <v>12</v>
      </c>
      <c r="G67" s="4" t="s">
        <v>19</v>
      </c>
      <c r="H67" s="4">
        <v>0</v>
      </c>
      <c r="I67" s="119">
        <v>20781324</v>
      </c>
      <c r="J67" s="119">
        <v>20781324</v>
      </c>
      <c r="K67" s="4">
        <v>0</v>
      </c>
      <c r="L67" s="4">
        <v>0</v>
      </c>
      <c r="M67" s="4" t="s">
        <v>20</v>
      </c>
      <c r="N67" s="4" t="s">
        <v>21</v>
      </c>
      <c r="O67" s="4" t="s">
        <v>22</v>
      </c>
      <c r="P67" s="71">
        <v>7235314</v>
      </c>
      <c r="Q67" s="5" t="s">
        <v>23</v>
      </c>
      <c r="R67" s="11"/>
    </row>
    <row r="68" spans="1:18" ht="52.5" customHeight="1">
      <c r="A68" s="9">
        <v>80111701</v>
      </c>
      <c r="B68" s="109" t="s">
        <v>90</v>
      </c>
      <c r="C68" s="7">
        <v>2</v>
      </c>
      <c r="D68" s="7">
        <v>2</v>
      </c>
      <c r="E68" s="7">
        <v>12</v>
      </c>
      <c r="F68" s="10">
        <v>12</v>
      </c>
      <c r="G68" s="4" t="s">
        <v>19</v>
      </c>
      <c r="H68" s="4">
        <v>0</v>
      </c>
      <c r="I68" s="119">
        <v>20781324</v>
      </c>
      <c r="J68" s="119">
        <v>20781324</v>
      </c>
      <c r="K68" s="4">
        <v>0</v>
      </c>
      <c r="L68" s="4">
        <v>0</v>
      </c>
      <c r="M68" s="4" t="s">
        <v>20</v>
      </c>
      <c r="N68" s="4" t="s">
        <v>21</v>
      </c>
      <c r="O68" s="4" t="s">
        <v>22</v>
      </c>
      <c r="P68" s="71">
        <v>7235314</v>
      </c>
      <c r="Q68" s="5" t="s">
        <v>23</v>
      </c>
      <c r="R68" s="11"/>
    </row>
    <row r="69" spans="1:18" ht="52.5" customHeight="1">
      <c r="A69" s="9">
        <v>80111701</v>
      </c>
      <c r="B69" s="109" t="s">
        <v>90</v>
      </c>
      <c r="C69" s="7">
        <v>2</v>
      </c>
      <c r="D69" s="7">
        <v>2</v>
      </c>
      <c r="E69" s="7">
        <v>12</v>
      </c>
      <c r="F69" s="10">
        <v>12</v>
      </c>
      <c r="G69" s="4" t="s">
        <v>19</v>
      </c>
      <c r="H69" s="4">
        <v>0</v>
      </c>
      <c r="I69" s="119">
        <v>20781324</v>
      </c>
      <c r="J69" s="119">
        <v>20781324</v>
      </c>
      <c r="K69" s="4">
        <v>0</v>
      </c>
      <c r="L69" s="4">
        <v>0</v>
      </c>
      <c r="M69" s="4" t="s">
        <v>20</v>
      </c>
      <c r="N69" s="4" t="s">
        <v>21</v>
      </c>
      <c r="O69" s="4" t="s">
        <v>22</v>
      </c>
      <c r="P69" s="71">
        <v>7235314</v>
      </c>
      <c r="Q69" s="5" t="s">
        <v>23</v>
      </c>
      <c r="R69" s="11"/>
    </row>
    <row r="70" spans="1:18" ht="52.5" customHeight="1">
      <c r="A70" s="9">
        <v>80111701</v>
      </c>
      <c r="B70" s="109" t="s">
        <v>90</v>
      </c>
      <c r="C70" s="7">
        <v>2</v>
      </c>
      <c r="D70" s="7">
        <v>2</v>
      </c>
      <c r="E70" s="7">
        <v>12</v>
      </c>
      <c r="F70" s="10">
        <v>12</v>
      </c>
      <c r="G70" s="4" t="s">
        <v>19</v>
      </c>
      <c r="H70" s="4">
        <v>0</v>
      </c>
      <c r="I70" s="119">
        <v>20781324</v>
      </c>
      <c r="J70" s="119">
        <v>20781324</v>
      </c>
      <c r="K70" s="4">
        <v>0</v>
      </c>
      <c r="L70" s="4">
        <v>0</v>
      </c>
      <c r="M70" s="4" t="s">
        <v>20</v>
      </c>
      <c r="N70" s="4" t="s">
        <v>21</v>
      </c>
      <c r="O70" s="4" t="s">
        <v>22</v>
      </c>
      <c r="P70" s="71">
        <v>7235314</v>
      </c>
      <c r="Q70" s="5" t="s">
        <v>23</v>
      </c>
      <c r="R70" s="11"/>
    </row>
    <row r="71" spans="1:18" ht="52.5" customHeight="1">
      <c r="A71" s="9">
        <v>44122015</v>
      </c>
      <c r="B71" s="109" t="s">
        <v>91</v>
      </c>
      <c r="C71" s="7">
        <v>2</v>
      </c>
      <c r="D71" s="7">
        <v>2</v>
      </c>
      <c r="E71" s="7">
        <v>12</v>
      </c>
      <c r="F71" s="10">
        <v>12</v>
      </c>
      <c r="G71" s="4" t="s">
        <v>19</v>
      </c>
      <c r="H71" s="4">
        <v>0</v>
      </c>
      <c r="I71" s="119">
        <v>140000000</v>
      </c>
      <c r="J71" s="119">
        <v>140000000</v>
      </c>
      <c r="K71" s="4">
        <v>0</v>
      </c>
      <c r="L71" s="4">
        <v>0</v>
      </c>
      <c r="M71" s="4" t="s">
        <v>20</v>
      </c>
      <c r="N71" s="4" t="s">
        <v>21</v>
      </c>
      <c r="O71" s="4" t="s">
        <v>22</v>
      </c>
      <c r="P71" s="71">
        <v>7235314</v>
      </c>
      <c r="Q71" s="5" t="s">
        <v>23</v>
      </c>
      <c r="R71" s="11"/>
    </row>
    <row r="72" spans="1:18" ht="52.5" customHeight="1">
      <c r="A72" s="9">
        <v>56101702</v>
      </c>
      <c r="B72" s="109" t="s">
        <v>92</v>
      </c>
      <c r="C72" s="7">
        <v>2</v>
      </c>
      <c r="D72" s="7">
        <v>2</v>
      </c>
      <c r="E72" s="7">
        <v>12</v>
      </c>
      <c r="F72" s="10">
        <v>12</v>
      </c>
      <c r="G72" s="4" t="s">
        <v>19</v>
      </c>
      <c r="H72" s="4">
        <v>0</v>
      </c>
      <c r="I72" s="119">
        <v>50676516</v>
      </c>
      <c r="J72" s="119">
        <v>50676516</v>
      </c>
      <c r="K72" s="4">
        <v>0</v>
      </c>
      <c r="L72" s="4">
        <v>0</v>
      </c>
      <c r="M72" s="4" t="s">
        <v>20</v>
      </c>
      <c r="N72" s="4" t="s">
        <v>21</v>
      </c>
      <c r="O72" s="4" t="s">
        <v>22</v>
      </c>
      <c r="P72" s="71">
        <v>7235314</v>
      </c>
      <c r="Q72" s="5" t="s">
        <v>23</v>
      </c>
      <c r="R72" s="11"/>
    </row>
    <row r="73" spans="1:18" s="17" customFormat="1" ht="42.75" customHeight="1">
      <c r="A73" s="12">
        <v>8011701</v>
      </c>
      <c r="B73" s="105" t="s">
        <v>93</v>
      </c>
      <c r="C73" s="14">
        <v>1</v>
      </c>
      <c r="D73" s="15">
        <v>2</v>
      </c>
      <c r="E73" s="12">
        <v>11</v>
      </c>
      <c r="F73" s="12">
        <v>11</v>
      </c>
      <c r="G73" s="16" t="s">
        <v>19</v>
      </c>
      <c r="H73" s="12">
        <v>0</v>
      </c>
      <c r="I73" s="120">
        <f>3030611*E73</f>
        <v>33336721</v>
      </c>
      <c r="J73" s="120">
        <f>+I73</f>
        <v>33336721</v>
      </c>
      <c r="K73" s="12">
        <v>0</v>
      </c>
      <c r="L73" s="12">
        <v>0</v>
      </c>
      <c r="M73" s="4" t="s">
        <v>20</v>
      </c>
      <c r="N73" s="4" t="s">
        <v>21</v>
      </c>
      <c r="O73" s="4" t="s">
        <v>22</v>
      </c>
      <c r="P73" s="71">
        <v>7235314</v>
      </c>
      <c r="Q73" s="12" t="s">
        <v>94</v>
      </c>
      <c r="R73" s="13" t="s">
        <v>95</v>
      </c>
    </row>
    <row r="74" spans="1:18" s="17" customFormat="1" ht="21">
      <c r="A74" s="12">
        <v>8011701</v>
      </c>
      <c r="B74" s="105" t="s">
        <v>93</v>
      </c>
      <c r="C74" s="14">
        <v>1</v>
      </c>
      <c r="D74" s="15">
        <v>2</v>
      </c>
      <c r="E74" s="12">
        <v>11</v>
      </c>
      <c r="F74" s="12">
        <v>11</v>
      </c>
      <c r="G74" s="16" t="s">
        <v>19</v>
      </c>
      <c r="H74" s="12">
        <v>0</v>
      </c>
      <c r="I74" s="120">
        <f>3030611*E74</f>
        <v>33336721</v>
      </c>
      <c r="J74" s="120">
        <f>+I74</f>
        <v>33336721</v>
      </c>
      <c r="K74" s="12">
        <v>0</v>
      </c>
      <c r="L74" s="12">
        <v>0</v>
      </c>
      <c r="M74" s="4" t="s">
        <v>20</v>
      </c>
      <c r="N74" s="4" t="s">
        <v>21</v>
      </c>
      <c r="O74" s="4" t="s">
        <v>22</v>
      </c>
      <c r="P74" s="71">
        <v>7235314</v>
      </c>
      <c r="Q74" s="12" t="s">
        <v>94</v>
      </c>
      <c r="R74" s="13" t="s">
        <v>95</v>
      </c>
    </row>
    <row r="75" spans="1:18" s="17" customFormat="1" ht="21">
      <c r="A75" s="12">
        <v>8011701</v>
      </c>
      <c r="B75" s="105" t="s">
        <v>93</v>
      </c>
      <c r="C75" s="14">
        <v>1</v>
      </c>
      <c r="D75" s="15">
        <v>2</v>
      </c>
      <c r="E75" s="12">
        <v>11</v>
      </c>
      <c r="F75" s="12">
        <v>11</v>
      </c>
      <c r="G75" s="16" t="s">
        <v>19</v>
      </c>
      <c r="H75" s="12">
        <v>0</v>
      </c>
      <c r="I75" s="120">
        <f>3030611*E75</f>
        <v>33336721</v>
      </c>
      <c r="J75" s="120">
        <f>+I75</f>
        <v>33336721</v>
      </c>
      <c r="K75" s="12">
        <v>0</v>
      </c>
      <c r="L75" s="12">
        <v>0</v>
      </c>
      <c r="M75" s="4" t="s">
        <v>20</v>
      </c>
      <c r="N75" s="4" t="s">
        <v>21</v>
      </c>
      <c r="O75" s="4" t="s">
        <v>22</v>
      </c>
      <c r="P75" s="71">
        <v>7235314</v>
      </c>
      <c r="Q75" s="12" t="s">
        <v>94</v>
      </c>
      <c r="R75" s="13" t="s">
        <v>95</v>
      </c>
    </row>
    <row r="76" spans="1:18" s="17" customFormat="1" ht="21">
      <c r="A76" s="12">
        <v>8011701</v>
      </c>
      <c r="B76" s="105" t="s">
        <v>96</v>
      </c>
      <c r="C76" s="14">
        <v>1</v>
      </c>
      <c r="D76" s="15">
        <v>2</v>
      </c>
      <c r="E76" s="12">
        <v>11</v>
      </c>
      <c r="F76" s="12">
        <v>10</v>
      </c>
      <c r="G76" s="16" t="s">
        <v>19</v>
      </c>
      <c r="H76" s="12">
        <v>0</v>
      </c>
      <c r="I76" s="120">
        <f>1818366*E76</f>
        <v>20002026</v>
      </c>
      <c r="J76" s="120">
        <f>+I76</f>
        <v>20002026</v>
      </c>
      <c r="K76" s="12">
        <v>0</v>
      </c>
      <c r="L76" s="12">
        <v>0</v>
      </c>
      <c r="M76" s="4" t="s">
        <v>20</v>
      </c>
      <c r="N76" s="4" t="s">
        <v>21</v>
      </c>
      <c r="O76" s="4" t="s">
        <v>22</v>
      </c>
      <c r="P76" s="71">
        <v>7235314</v>
      </c>
      <c r="Q76" s="113" t="s">
        <v>94</v>
      </c>
      <c r="R76" s="13" t="s">
        <v>95</v>
      </c>
    </row>
    <row r="77" spans="1:18" s="17" customFormat="1" ht="21">
      <c r="A77" s="12">
        <v>8011701</v>
      </c>
      <c r="B77" s="105" t="s">
        <v>96</v>
      </c>
      <c r="C77" s="14">
        <v>1</v>
      </c>
      <c r="D77" s="15">
        <v>2</v>
      </c>
      <c r="E77" s="12">
        <v>11</v>
      </c>
      <c r="F77" s="12">
        <v>10</v>
      </c>
      <c r="G77" s="16" t="s">
        <v>19</v>
      </c>
      <c r="H77" s="12">
        <v>0</v>
      </c>
      <c r="I77" s="120">
        <f>1818366*E77</f>
        <v>20002026</v>
      </c>
      <c r="J77" s="120">
        <f>+I77</f>
        <v>20002026</v>
      </c>
      <c r="K77" s="12">
        <v>0</v>
      </c>
      <c r="L77" s="12">
        <v>0</v>
      </c>
      <c r="M77" s="4" t="s">
        <v>20</v>
      </c>
      <c r="N77" s="4" t="s">
        <v>21</v>
      </c>
      <c r="O77" s="4" t="s">
        <v>22</v>
      </c>
      <c r="P77" s="71">
        <v>7235314</v>
      </c>
      <c r="Q77" s="113" t="s">
        <v>94</v>
      </c>
      <c r="R77" s="13" t="s">
        <v>95</v>
      </c>
    </row>
    <row r="78" spans="1:18" s="23" customFormat="1" ht="102" customHeight="1">
      <c r="A78" s="74" t="s">
        <v>97</v>
      </c>
      <c r="B78" s="25" t="s">
        <v>98</v>
      </c>
      <c r="C78" s="19">
        <v>1</v>
      </c>
      <c r="D78" s="7">
        <v>2</v>
      </c>
      <c r="E78" s="7">
        <v>10</v>
      </c>
      <c r="F78" s="7">
        <v>1</v>
      </c>
      <c r="G78" s="20" t="s">
        <v>19</v>
      </c>
      <c r="H78" s="102">
        <v>0</v>
      </c>
      <c r="I78" s="118">
        <f>931000000*1.05</f>
        <v>977550000</v>
      </c>
      <c r="J78" s="118">
        <f>931000000*1.05</f>
        <v>977550000</v>
      </c>
      <c r="K78" s="102">
        <v>0</v>
      </c>
      <c r="L78" s="102">
        <v>0</v>
      </c>
      <c r="M78" s="4" t="s">
        <v>20</v>
      </c>
      <c r="N78" s="4" t="s">
        <v>21</v>
      </c>
      <c r="O78" s="4" t="s">
        <v>22</v>
      </c>
      <c r="P78" s="71">
        <v>7235314</v>
      </c>
      <c r="Q78" s="21" t="s">
        <v>94</v>
      </c>
      <c r="R78" s="22"/>
    </row>
    <row r="79" spans="1:18" s="23" customFormat="1" ht="21">
      <c r="A79" s="74" t="s">
        <v>99</v>
      </c>
      <c r="B79" s="25" t="s">
        <v>100</v>
      </c>
      <c r="C79" s="19">
        <v>1</v>
      </c>
      <c r="D79" s="7">
        <v>2</v>
      </c>
      <c r="E79" s="7">
        <v>11</v>
      </c>
      <c r="F79" s="7">
        <v>1</v>
      </c>
      <c r="G79" s="20" t="s">
        <v>19</v>
      </c>
      <c r="H79" s="102">
        <v>0</v>
      </c>
      <c r="I79" s="118">
        <f>80000000*1.05</f>
        <v>84000000</v>
      </c>
      <c r="J79" s="118">
        <f>80000000*1.05</f>
        <v>84000000</v>
      </c>
      <c r="K79" s="102">
        <v>0</v>
      </c>
      <c r="L79" s="102">
        <v>0</v>
      </c>
      <c r="M79" s="4" t="s">
        <v>20</v>
      </c>
      <c r="N79" s="4" t="s">
        <v>21</v>
      </c>
      <c r="O79" s="4" t="s">
        <v>22</v>
      </c>
      <c r="P79" s="71">
        <v>7235314</v>
      </c>
      <c r="Q79" s="21" t="s">
        <v>94</v>
      </c>
      <c r="R79" s="22"/>
    </row>
    <row r="80" spans="1:18" s="23" customFormat="1" ht="56.25" customHeight="1">
      <c r="A80" s="18">
        <v>80141625</v>
      </c>
      <c r="B80" s="25" t="s">
        <v>101</v>
      </c>
      <c r="C80" s="19">
        <v>1</v>
      </c>
      <c r="D80" s="7">
        <v>2</v>
      </c>
      <c r="E80" s="7">
        <v>2</v>
      </c>
      <c r="F80" s="7">
        <v>1</v>
      </c>
      <c r="G80" s="20" t="s">
        <v>19</v>
      </c>
      <c r="H80" s="102">
        <v>0</v>
      </c>
      <c r="I80" s="118">
        <f>20000000*1.05</f>
        <v>21000000</v>
      </c>
      <c r="J80" s="118">
        <f>20000000*1.05</f>
        <v>21000000</v>
      </c>
      <c r="K80" s="102">
        <v>0</v>
      </c>
      <c r="L80" s="102">
        <v>0</v>
      </c>
      <c r="M80" s="4" t="s">
        <v>20</v>
      </c>
      <c r="N80" s="4" t="s">
        <v>21</v>
      </c>
      <c r="O80" s="4" t="s">
        <v>22</v>
      </c>
      <c r="P80" s="71">
        <v>7235314</v>
      </c>
      <c r="Q80" s="21" t="s">
        <v>94</v>
      </c>
      <c r="R80" s="22"/>
    </row>
    <row r="81" spans="1:18" s="23" customFormat="1" ht="56.25" customHeight="1">
      <c r="A81" s="74" t="s">
        <v>102</v>
      </c>
      <c r="B81" s="25" t="s">
        <v>103</v>
      </c>
      <c r="C81" s="19">
        <v>1</v>
      </c>
      <c r="D81" s="7">
        <v>2</v>
      </c>
      <c r="E81" s="7">
        <v>11</v>
      </c>
      <c r="F81" s="7">
        <v>1</v>
      </c>
      <c r="G81" s="20" t="s">
        <v>104</v>
      </c>
      <c r="H81" s="102">
        <v>0</v>
      </c>
      <c r="I81" s="118">
        <f>141420000*1.05</f>
        <v>148491000</v>
      </c>
      <c r="J81" s="118">
        <f>141420000*1.05</f>
        <v>148491000</v>
      </c>
      <c r="K81" s="102">
        <v>0</v>
      </c>
      <c r="L81" s="102">
        <v>0</v>
      </c>
      <c r="M81" s="4" t="s">
        <v>20</v>
      </c>
      <c r="N81" s="4" t="s">
        <v>21</v>
      </c>
      <c r="O81" s="4" t="s">
        <v>22</v>
      </c>
      <c r="P81" s="71">
        <v>7235314</v>
      </c>
      <c r="Q81" s="21" t="s">
        <v>94</v>
      </c>
      <c r="R81" s="22"/>
    </row>
    <row r="82" spans="1:18" s="23" customFormat="1" ht="44.25" customHeight="1">
      <c r="A82" s="18">
        <v>80111701</v>
      </c>
      <c r="B82" s="25" t="s">
        <v>105</v>
      </c>
      <c r="C82" s="19">
        <v>1</v>
      </c>
      <c r="D82" s="7">
        <v>1</v>
      </c>
      <c r="E82" s="7">
        <v>12</v>
      </c>
      <c r="F82" s="7">
        <v>1</v>
      </c>
      <c r="G82" s="20" t="s">
        <v>19</v>
      </c>
      <c r="H82" s="102">
        <v>0</v>
      </c>
      <c r="I82" s="118">
        <f>60000000*1.05</f>
        <v>63000000</v>
      </c>
      <c r="J82" s="118">
        <f>60000000*1.05</f>
        <v>63000000</v>
      </c>
      <c r="K82" s="102">
        <v>0</v>
      </c>
      <c r="L82" s="102">
        <v>0</v>
      </c>
      <c r="M82" s="4" t="s">
        <v>20</v>
      </c>
      <c r="N82" s="4" t="s">
        <v>21</v>
      </c>
      <c r="O82" s="4" t="s">
        <v>22</v>
      </c>
      <c r="P82" s="71">
        <v>7235314</v>
      </c>
      <c r="Q82" s="21" t="s">
        <v>94</v>
      </c>
      <c r="R82" s="22"/>
    </row>
    <row r="83" spans="1:18" s="23" customFormat="1" ht="91.5" customHeight="1">
      <c r="A83" s="18">
        <v>80111701</v>
      </c>
      <c r="B83" s="25" t="s">
        <v>106</v>
      </c>
      <c r="C83" s="19">
        <v>1</v>
      </c>
      <c r="D83" s="7">
        <v>2</v>
      </c>
      <c r="E83" s="7">
        <v>11</v>
      </c>
      <c r="F83" s="7">
        <v>1</v>
      </c>
      <c r="G83" s="20" t="s">
        <v>19</v>
      </c>
      <c r="H83" s="102">
        <v>0</v>
      </c>
      <c r="I83" s="118">
        <f aca="true" t="shared" si="0" ref="I83:J91">33303420*1.05</f>
        <v>34968591</v>
      </c>
      <c r="J83" s="118">
        <f t="shared" si="0"/>
        <v>34968591</v>
      </c>
      <c r="K83" s="102">
        <v>0</v>
      </c>
      <c r="L83" s="102">
        <v>0</v>
      </c>
      <c r="M83" s="4" t="s">
        <v>20</v>
      </c>
      <c r="N83" s="4" t="s">
        <v>21</v>
      </c>
      <c r="O83" s="4" t="s">
        <v>22</v>
      </c>
      <c r="P83" s="71">
        <v>7235314</v>
      </c>
      <c r="Q83" s="21" t="s">
        <v>94</v>
      </c>
      <c r="R83" s="22"/>
    </row>
    <row r="84" spans="1:18" s="23" customFormat="1" ht="91.5" customHeight="1">
      <c r="A84" s="18">
        <v>80111701</v>
      </c>
      <c r="B84" s="25" t="s">
        <v>106</v>
      </c>
      <c r="C84" s="19">
        <v>1</v>
      </c>
      <c r="D84" s="7">
        <v>2</v>
      </c>
      <c r="E84" s="7">
        <v>11</v>
      </c>
      <c r="F84" s="7">
        <v>1</v>
      </c>
      <c r="G84" s="20" t="s">
        <v>19</v>
      </c>
      <c r="H84" s="102">
        <v>0</v>
      </c>
      <c r="I84" s="118">
        <f t="shared" si="0"/>
        <v>34968591</v>
      </c>
      <c r="J84" s="118">
        <f t="shared" si="0"/>
        <v>34968591</v>
      </c>
      <c r="K84" s="102">
        <v>0</v>
      </c>
      <c r="L84" s="102">
        <v>0</v>
      </c>
      <c r="M84" s="4" t="s">
        <v>20</v>
      </c>
      <c r="N84" s="4" t="s">
        <v>21</v>
      </c>
      <c r="O84" s="4" t="s">
        <v>22</v>
      </c>
      <c r="P84" s="71">
        <v>7235314</v>
      </c>
      <c r="Q84" s="21" t="s">
        <v>94</v>
      </c>
      <c r="R84" s="22"/>
    </row>
    <row r="85" spans="1:18" s="23" customFormat="1" ht="73.5">
      <c r="A85" s="18">
        <v>80111701</v>
      </c>
      <c r="B85" s="25" t="s">
        <v>107</v>
      </c>
      <c r="C85" s="19">
        <v>1</v>
      </c>
      <c r="D85" s="7">
        <v>2</v>
      </c>
      <c r="E85" s="7">
        <v>11</v>
      </c>
      <c r="F85" s="7">
        <v>1</v>
      </c>
      <c r="G85" s="20" t="s">
        <v>19</v>
      </c>
      <c r="H85" s="102">
        <v>0</v>
      </c>
      <c r="I85" s="118">
        <f t="shared" si="0"/>
        <v>34968591</v>
      </c>
      <c r="J85" s="118">
        <f t="shared" si="0"/>
        <v>34968591</v>
      </c>
      <c r="K85" s="102">
        <v>0</v>
      </c>
      <c r="L85" s="102">
        <v>0</v>
      </c>
      <c r="M85" s="4" t="s">
        <v>20</v>
      </c>
      <c r="N85" s="4" t="s">
        <v>21</v>
      </c>
      <c r="O85" s="4" t="s">
        <v>22</v>
      </c>
      <c r="P85" s="71">
        <v>7235314</v>
      </c>
      <c r="Q85" s="21" t="s">
        <v>94</v>
      </c>
      <c r="R85" s="22"/>
    </row>
    <row r="86" spans="1:18" s="23" customFormat="1" ht="52.5">
      <c r="A86" s="74">
        <v>80111701</v>
      </c>
      <c r="B86" s="25" t="s">
        <v>108</v>
      </c>
      <c r="C86" s="19">
        <v>1</v>
      </c>
      <c r="D86" s="7">
        <v>2</v>
      </c>
      <c r="E86" s="7">
        <v>11</v>
      </c>
      <c r="F86" s="7">
        <v>1</v>
      </c>
      <c r="G86" s="20" t="s">
        <v>19</v>
      </c>
      <c r="H86" s="102">
        <v>0</v>
      </c>
      <c r="I86" s="118">
        <f t="shared" si="0"/>
        <v>34968591</v>
      </c>
      <c r="J86" s="118">
        <f t="shared" si="0"/>
        <v>34968591</v>
      </c>
      <c r="K86" s="102">
        <v>0</v>
      </c>
      <c r="L86" s="102">
        <v>0</v>
      </c>
      <c r="M86" s="4" t="s">
        <v>20</v>
      </c>
      <c r="N86" s="4" t="s">
        <v>21</v>
      </c>
      <c r="O86" s="4" t="s">
        <v>22</v>
      </c>
      <c r="P86" s="71">
        <v>7235314</v>
      </c>
      <c r="Q86" s="21" t="s">
        <v>94</v>
      </c>
      <c r="R86" s="24"/>
    </row>
    <row r="87" spans="1:18" s="23" customFormat="1" ht="79.5" customHeight="1">
      <c r="A87" s="74">
        <v>80111701</v>
      </c>
      <c r="B87" s="25" t="s">
        <v>109</v>
      </c>
      <c r="C87" s="19">
        <v>1</v>
      </c>
      <c r="D87" s="7">
        <v>2</v>
      </c>
      <c r="E87" s="7">
        <v>11</v>
      </c>
      <c r="F87" s="7">
        <v>1</v>
      </c>
      <c r="G87" s="20" t="s">
        <v>19</v>
      </c>
      <c r="H87" s="102">
        <v>0</v>
      </c>
      <c r="I87" s="118">
        <f t="shared" si="0"/>
        <v>34968591</v>
      </c>
      <c r="J87" s="118">
        <f t="shared" si="0"/>
        <v>34968591</v>
      </c>
      <c r="K87" s="102">
        <v>0</v>
      </c>
      <c r="L87" s="102">
        <v>0</v>
      </c>
      <c r="M87" s="4" t="s">
        <v>20</v>
      </c>
      <c r="N87" s="4" t="s">
        <v>21</v>
      </c>
      <c r="O87" s="4" t="s">
        <v>22</v>
      </c>
      <c r="P87" s="71">
        <v>7235314</v>
      </c>
      <c r="Q87" s="21" t="s">
        <v>94</v>
      </c>
      <c r="R87" s="24"/>
    </row>
    <row r="88" spans="1:18" s="23" customFormat="1" ht="73.5">
      <c r="A88" s="74">
        <v>80111701</v>
      </c>
      <c r="B88" s="25" t="s">
        <v>110</v>
      </c>
      <c r="C88" s="19">
        <v>1</v>
      </c>
      <c r="D88" s="7">
        <v>2</v>
      </c>
      <c r="E88" s="7">
        <v>11</v>
      </c>
      <c r="F88" s="7">
        <v>1</v>
      </c>
      <c r="G88" s="20" t="s">
        <v>19</v>
      </c>
      <c r="H88" s="102">
        <v>0</v>
      </c>
      <c r="I88" s="118">
        <f t="shared" si="0"/>
        <v>34968591</v>
      </c>
      <c r="J88" s="118">
        <f t="shared" si="0"/>
        <v>34968591</v>
      </c>
      <c r="K88" s="102">
        <v>0</v>
      </c>
      <c r="L88" s="102">
        <v>0</v>
      </c>
      <c r="M88" s="4" t="s">
        <v>20</v>
      </c>
      <c r="N88" s="4" t="s">
        <v>21</v>
      </c>
      <c r="O88" s="4" t="s">
        <v>22</v>
      </c>
      <c r="P88" s="71">
        <v>7235314</v>
      </c>
      <c r="Q88" s="21" t="s">
        <v>94</v>
      </c>
      <c r="R88" s="24"/>
    </row>
    <row r="89" spans="1:18" s="23" customFormat="1" ht="73.5">
      <c r="A89" s="74">
        <v>80111701</v>
      </c>
      <c r="B89" s="25" t="s">
        <v>111</v>
      </c>
      <c r="C89" s="19">
        <v>1</v>
      </c>
      <c r="D89" s="7">
        <v>2</v>
      </c>
      <c r="E89" s="7">
        <v>11</v>
      </c>
      <c r="F89" s="7">
        <v>1</v>
      </c>
      <c r="G89" s="20" t="s">
        <v>19</v>
      </c>
      <c r="H89" s="102">
        <v>0</v>
      </c>
      <c r="I89" s="118">
        <f t="shared" si="0"/>
        <v>34968591</v>
      </c>
      <c r="J89" s="118">
        <f t="shared" si="0"/>
        <v>34968591</v>
      </c>
      <c r="K89" s="102">
        <v>0</v>
      </c>
      <c r="L89" s="102">
        <v>0</v>
      </c>
      <c r="M89" s="4" t="s">
        <v>20</v>
      </c>
      <c r="N89" s="4" t="s">
        <v>21</v>
      </c>
      <c r="O89" s="4" t="s">
        <v>22</v>
      </c>
      <c r="P89" s="71">
        <v>7235314</v>
      </c>
      <c r="Q89" s="21" t="s">
        <v>94</v>
      </c>
      <c r="R89" s="24"/>
    </row>
    <row r="90" spans="1:18" s="23" customFormat="1" ht="73.5">
      <c r="A90" s="74">
        <v>80111701</v>
      </c>
      <c r="B90" s="25" t="s">
        <v>111</v>
      </c>
      <c r="C90" s="19">
        <v>1</v>
      </c>
      <c r="D90" s="7">
        <v>2</v>
      </c>
      <c r="E90" s="7">
        <v>11</v>
      </c>
      <c r="F90" s="7">
        <v>1</v>
      </c>
      <c r="G90" s="20" t="s">
        <v>19</v>
      </c>
      <c r="H90" s="102">
        <v>0</v>
      </c>
      <c r="I90" s="118">
        <f t="shared" si="0"/>
        <v>34968591</v>
      </c>
      <c r="J90" s="118">
        <f t="shared" si="0"/>
        <v>34968591</v>
      </c>
      <c r="K90" s="102">
        <v>0</v>
      </c>
      <c r="L90" s="102">
        <v>0</v>
      </c>
      <c r="M90" s="4" t="s">
        <v>20</v>
      </c>
      <c r="N90" s="4" t="s">
        <v>21</v>
      </c>
      <c r="O90" s="4" t="s">
        <v>22</v>
      </c>
      <c r="P90" s="71">
        <v>7235314</v>
      </c>
      <c r="Q90" s="21" t="s">
        <v>94</v>
      </c>
      <c r="R90" s="26"/>
    </row>
    <row r="91" spans="1:18" s="23" customFormat="1" ht="73.5">
      <c r="A91" s="74">
        <v>80111701</v>
      </c>
      <c r="B91" s="25" t="s">
        <v>111</v>
      </c>
      <c r="C91" s="19">
        <v>1</v>
      </c>
      <c r="D91" s="7">
        <v>2</v>
      </c>
      <c r="E91" s="7">
        <v>11</v>
      </c>
      <c r="F91" s="7">
        <v>1</v>
      </c>
      <c r="G91" s="20" t="s">
        <v>19</v>
      </c>
      <c r="H91" s="102">
        <v>0</v>
      </c>
      <c r="I91" s="118">
        <f t="shared" si="0"/>
        <v>34968591</v>
      </c>
      <c r="J91" s="118">
        <f t="shared" si="0"/>
        <v>34968591</v>
      </c>
      <c r="K91" s="102">
        <v>0</v>
      </c>
      <c r="L91" s="102">
        <v>0</v>
      </c>
      <c r="M91" s="4" t="s">
        <v>20</v>
      </c>
      <c r="N91" s="4" t="s">
        <v>21</v>
      </c>
      <c r="O91" s="4" t="s">
        <v>22</v>
      </c>
      <c r="P91" s="71">
        <v>7235314</v>
      </c>
      <c r="Q91" s="21" t="s">
        <v>94</v>
      </c>
      <c r="R91" s="24"/>
    </row>
    <row r="92" spans="1:18" s="23" customFormat="1" ht="84">
      <c r="A92" s="18">
        <v>80111701</v>
      </c>
      <c r="B92" s="27" t="s">
        <v>112</v>
      </c>
      <c r="C92" s="19">
        <v>1</v>
      </c>
      <c r="D92" s="7">
        <v>2</v>
      </c>
      <c r="E92" s="7">
        <v>11</v>
      </c>
      <c r="F92" s="7">
        <v>1</v>
      </c>
      <c r="G92" s="20" t="s">
        <v>19</v>
      </c>
      <c r="H92" s="102">
        <v>0</v>
      </c>
      <c r="I92" s="121">
        <f>19049547*1.05</f>
        <v>20002024.35</v>
      </c>
      <c r="J92" s="121">
        <f>19049547*1.05</f>
        <v>20002024.35</v>
      </c>
      <c r="K92" s="102">
        <v>0</v>
      </c>
      <c r="L92" s="102">
        <v>0</v>
      </c>
      <c r="M92" s="4" t="s">
        <v>20</v>
      </c>
      <c r="N92" s="4" t="s">
        <v>21</v>
      </c>
      <c r="O92" s="4" t="s">
        <v>22</v>
      </c>
      <c r="P92" s="71">
        <v>7235314</v>
      </c>
      <c r="Q92" s="21" t="s">
        <v>94</v>
      </c>
      <c r="R92" s="26"/>
    </row>
    <row r="93" spans="1:18" s="23" customFormat="1" ht="105">
      <c r="A93" s="74">
        <v>80111701</v>
      </c>
      <c r="B93" s="25" t="s">
        <v>113</v>
      </c>
      <c r="C93" s="19">
        <v>1</v>
      </c>
      <c r="D93" s="7">
        <v>2</v>
      </c>
      <c r="E93" s="7">
        <v>11</v>
      </c>
      <c r="F93" s="7">
        <v>1</v>
      </c>
      <c r="G93" s="20" t="s">
        <v>19</v>
      </c>
      <c r="H93" s="102">
        <v>0</v>
      </c>
      <c r="I93" s="118">
        <f>33303420*1.05</f>
        <v>34968591</v>
      </c>
      <c r="J93" s="118">
        <f>33303420*1.05</f>
        <v>34968591</v>
      </c>
      <c r="K93" s="102">
        <v>0</v>
      </c>
      <c r="L93" s="102">
        <v>0</v>
      </c>
      <c r="M93" s="4" t="s">
        <v>20</v>
      </c>
      <c r="N93" s="4" t="s">
        <v>21</v>
      </c>
      <c r="O93" s="4" t="s">
        <v>22</v>
      </c>
      <c r="P93" s="71">
        <v>7235314</v>
      </c>
      <c r="Q93" s="21" t="s">
        <v>94</v>
      </c>
      <c r="R93" s="24"/>
    </row>
    <row r="94" spans="1:18" ht="42">
      <c r="A94" s="18">
        <v>93141808</v>
      </c>
      <c r="B94" s="25" t="s">
        <v>114</v>
      </c>
      <c r="C94" s="28">
        <v>1</v>
      </c>
      <c r="D94" s="7">
        <v>1</v>
      </c>
      <c r="E94" s="7">
        <v>12</v>
      </c>
      <c r="F94" s="7">
        <v>1</v>
      </c>
      <c r="G94" s="29" t="s">
        <v>19</v>
      </c>
      <c r="H94" s="7">
        <v>0</v>
      </c>
      <c r="I94" s="118">
        <v>34635552</v>
      </c>
      <c r="J94" s="118">
        <v>34635552</v>
      </c>
      <c r="K94" s="7">
        <v>0</v>
      </c>
      <c r="L94" s="7">
        <v>0</v>
      </c>
      <c r="M94" s="4" t="s">
        <v>20</v>
      </c>
      <c r="N94" s="4" t="s">
        <v>21</v>
      </c>
      <c r="O94" s="4" t="s">
        <v>22</v>
      </c>
      <c r="P94" s="71">
        <v>7235314</v>
      </c>
      <c r="Q94" s="21" t="s">
        <v>94</v>
      </c>
      <c r="R94" s="22"/>
    </row>
    <row r="95" spans="1:18" ht="56.25" customHeight="1">
      <c r="A95" s="18">
        <v>93141808</v>
      </c>
      <c r="B95" s="25" t="s">
        <v>115</v>
      </c>
      <c r="C95" s="28">
        <v>2</v>
      </c>
      <c r="D95" s="7">
        <v>2</v>
      </c>
      <c r="E95" s="7">
        <v>11</v>
      </c>
      <c r="F95" s="7">
        <v>1</v>
      </c>
      <c r="G95" s="29" t="s">
        <v>19</v>
      </c>
      <c r="H95" s="7">
        <v>0</v>
      </c>
      <c r="I95" s="118">
        <v>31749256</v>
      </c>
      <c r="J95" s="118">
        <v>31749256</v>
      </c>
      <c r="K95" s="7">
        <v>0</v>
      </c>
      <c r="L95" s="7">
        <v>0</v>
      </c>
      <c r="M95" s="4" t="s">
        <v>20</v>
      </c>
      <c r="N95" s="4" t="s">
        <v>21</v>
      </c>
      <c r="O95" s="4" t="s">
        <v>22</v>
      </c>
      <c r="P95" s="71">
        <v>7235314</v>
      </c>
      <c r="Q95" s="21" t="s">
        <v>94</v>
      </c>
      <c r="R95" s="22"/>
    </row>
    <row r="96" spans="1:18" ht="56.25" customHeight="1">
      <c r="A96" s="18">
        <v>80111701</v>
      </c>
      <c r="B96" s="25" t="s">
        <v>116</v>
      </c>
      <c r="C96" s="28">
        <v>2</v>
      </c>
      <c r="D96" s="7">
        <v>2</v>
      </c>
      <c r="E96" s="7">
        <v>11</v>
      </c>
      <c r="F96" s="7">
        <v>1</v>
      </c>
      <c r="G96" s="29" t="s">
        <v>19</v>
      </c>
      <c r="H96" s="7">
        <v>0</v>
      </c>
      <c r="I96" s="118">
        <v>31749256</v>
      </c>
      <c r="J96" s="118">
        <v>31749256</v>
      </c>
      <c r="K96" s="7">
        <v>0</v>
      </c>
      <c r="L96" s="7">
        <v>0</v>
      </c>
      <c r="M96" s="4" t="s">
        <v>20</v>
      </c>
      <c r="N96" s="4" t="s">
        <v>21</v>
      </c>
      <c r="O96" s="4" t="s">
        <v>22</v>
      </c>
      <c r="P96" s="71">
        <v>7235314</v>
      </c>
      <c r="Q96" s="21" t="s">
        <v>94</v>
      </c>
      <c r="R96" s="22"/>
    </row>
    <row r="97" spans="1:18" ht="44.25" customHeight="1">
      <c r="A97" s="18">
        <v>80111601</v>
      </c>
      <c r="B97" s="25" t="s">
        <v>117</v>
      </c>
      <c r="C97" s="28">
        <v>2</v>
      </c>
      <c r="D97" s="7">
        <v>2</v>
      </c>
      <c r="E97" s="7">
        <v>11</v>
      </c>
      <c r="F97" s="7">
        <v>1</v>
      </c>
      <c r="G97" s="29" t="s">
        <v>19</v>
      </c>
      <c r="H97" s="7">
        <v>0</v>
      </c>
      <c r="I97" s="118">
        <v>19049547</v>
      </c>
      <c r="J97" s="118">
        <v>19049547</v>
      </c>
      <c r="K97" s="7">
        <v>0</v>
      </c>
      <c r="L97" s="7">
        <v>0</v>
      </c>
      <c r="M97" s="4" t="s">
        <v>20</v>
      </c>
      <c r="N97" s="4" t="s">
        <v>21</v>
      </c>
      <c r="O97" s="4" t="s">
        <v>22</v>
      </c>
      <c r="P97" s="71">
        <v>7235314</v>
      </c>
      <c r="Q97" s="21" t="s">
        <v>94</v>
      </c>
      <c r="R97" s="22"/>
    </row>
    <row r="98" spans="1:18" ht="44.25" customHeight="1">
      <c r="A98" s="18">
        <v>80111701</v>
      </c>
      <c r="B98" s="25" t="s">
        <v>118</v>
      </c>
      <c r="C98" s="28">
        <v>1</v>
      </c>
      <c r="D98" s="7">
        <v>1</v>
      </c>
      <c r="E98" s="7">
        <v>12</v>
      </c>
      <c r="F98" s="7">
        <v>1</v>
      </c>
      <c r="G98" s="29" t="s">
        <v>19</v>
      </c>
      <c r="H98" s="7">
        <v>0</v>
      </c>
      <c r="I98" s="118">
        <v>30000000</v>
      </c>
      <c r="J98" s="118">
        <v>30000000</v>
      </c>
      <c r="K98" s="7">
        <v>0</v>
      </c>
      <c r="L98" s="7">
        <v>0</v>
      </c>
      <c r="M98" s="4" t="s">
        <v>20</v>
      </c>
      <c r="N98" s="4" t="s">
        <v>21</v>
      </c>
      <c r="O98" s="4" t="s">
        <v>22</v>
      </c>
      <c r="P98" s="71">
        <v>7235314</v>
      </c>
      <c r="Q98" s="21" t="s">
        <v>94</v>
      </c>
      <c r="R98" s="22"/>
    </row>
    <row r="99" spans="1:18" ht="42">
      <c r="A99" s="18">
        <v>93141808</v>
      </c>
      <c r="B99" s="25" t="s">
        <v>119</v>
      </c>
      <c r="C99" s="28">
        <v>2</v>
      </c>
      <c r="D99" s="7">
        <v>2</v>
      </c>
      <c r="E99" s="7">
        <v>11</v>
      </c>
      <c r="F99" s="7">
        <v>1</v>
      </c>
      <c r="G99" s="29" t="s">
        <v>19</v>
      </c>
      <c r="H99" s="7">
        <v>0</v>
      </c>
      <c r="I99" s="118">
        <v>22224499</v>
      </c>
      <c r="J99" s="118">
        <v>22224499</v>
      </c>
      <c r="K99" s="7">
        <v>0</v>
      </c>
      <c r="L99" s="7">
        <v>0</v>
      </c>
      <c r="M99" s="4" t="s">
        <v>20</v>
      </c>
      <c r="N99" s="4" t="s">
        <v>21</v>
      </c>
      <c r="O99" s="4" t="s">
        <v>22</v>
      </c>
      <c r="P99" s="71">
        <v>7235314</v>
      </c>
      <c r="Q99" s="21" t="s">
        <v>94</v>
      </c>
      <c r="R99" s="22"/>
    </row>
    <row r="100" spans="1:18" ht="42">
      <c r="A100" s="74" t="s">
        <v>120</v>
      </c>
      <c r="B100" s="25" t="s">
        <v>121</v>
      </c>
      <c r="C100" s="28">
        <v>3</v>
      </c>
      <c r="D100" s="7">
        <v>5</v>
      </c>
      <c r="E100" s="7">
        <v>1</v>
      </c>
      <c r="F100" s="7">
        <v>1</v>
      </c>
      <c r="G100" s="29" t="s">
        <v>53</v>
      </c>
      <c r="H100" s="7">
        <v>0</v>
      </c>
      <c r="I100" s="118">
        <v>15000000</v>
      </c>
      <c r="J100" s="118">
        <v>15000000</v>
      </c>
      <c r="K100" s="7">
        <v>0</v>
      </c>
      <c r="L100" s="7">
        <v>0</v>
      </c>
      <c r="M100" s="4" t="s">
        <v>20</v>
      </c>
      <c r="N100" s="4" t="s">
        <v>21</v>
      </c>
      <c r="O100" s="4" t="s">
        <v>22</v>
      </c>
      <c r="P100" s="71">
        <v>7235314</v>
      </c>
      <c r="Q100" s="21" t="s">
        <v>94</v>
      </c>
      <c r="R100" s="26"/>
    </row>
    <row r="101" spans="1:18" ht="45" customHeight="1">
      <c r="A101" s="74" t="s">
        <v>122</v>
      </c>
      <c r="B101" s="25" t="s">
        <v>123</v>
      </c>
      <c r="C101" s="28">
        <v>3</v>
      </c>
      <c r="D101" s="7">
        <v>5</v>
      </c>
      <c r="E101" s="7">
        <v>1</v>
      </c>
      <c r="F101" s="7">
        <v>1</v>
      </c>
      <c r="G101" s="29" t="s">
        <v>104</v>
      </c>
      <c r="H101" s="7">
        <v>0</v>
      </c>
      <c r="I101" s="118">
        <v>208956338</v>
      </c>
      <c r="J101" s="118">
        <v>208956338</v>
      </c>
      <c r="K101" s="7">
        <v>0</v>
      </c>
      <c r="L101" s="7">
        <v>0</v>
      </c>
      <c r="M101" s="4" t="s">
        <v>20</v>
      </c>
      <c r="N101" s="4" t="s">
        <v>21</v>
      </c>
      <c r="O101" s="4" t="s">
        <v>22</v>
      </c>
      <c r="P101" s="71">
        <v>7235314</v>
      </c>
      <c r="Q101" s="21" t="s">
        <v>94</v>
      </c>
      <c r="R101" s="26"/>
    </row>
    <row r="102" spans="1:18" ht="59.25" customHeight="1">
      <c r="A102" s="74" t="s">
        <v>124</v>
      </c>
      <c r="B102" s="25" t="s">
        <v>125</v>
      </c>
      <c r="C102" s="28">
        <v>6</v>
      </c>
      <c r="D102" s="7">
        <v>6</v>
      </c>
      <c r="E102" s="7">
        <v>1</v>
      </c>
      <c r="F102" s="7">
        <v>1</v>
      </c>
      <c r="G102" s="29" t="s">
        <v>53</v>
      </c>
      <c r="H102" s="7">
        <v>0</v>
      </c>
      <c r="I102" s="118">
        <v>8000000</v>
      </c>
      <c r="J102" s="118">
        <v>8000000</v>
      </c>
      <c r="K102" s="7">
        <v>0</v>
      </c>
      <c r="L102" s="7">
        <v>0</v>
      </c>
      <c r="M102" s="4" t="s">
        <v>20</v>
      </c>
      <c r="N102" s="4" t="s">
        <v>21</v>
      </c>
      <c r="O102" s="4" t="s">
        <v>22</v>
      </c>
      <c r="P102" s="71">
        <v>7235314</v>
      </c>
      <c r="Q102" s="21" t="s">
        <v>94</v>
      </c>
      <c r="R102" s="26"/>
    </row>
    <row r="103" spans="1:18" ht="133.5" customHeight="1">
      <c r="A103" s="74" t="s">
        <v>126</v>
      </c>
      <c r="B103" s="25" t="s">
        <v>127</v>
      </c>
      <c r="C103" s="28">
        <v>6</v>
      </c>
      <c r="D103" s="7">
        <v>6</v>
      </c>
      <c r="E103" s="7">
        <v>1</v>
      </c>
      <c r="F103" s="7">
        <v>1</v>
      </c>
      <c r="G103" s="29" t="s">
        <v>104</v>
      </c>
      <c r="H103" s="7">
        <v>0</v>
      </c>
      <c r="I103" s="118">
        <v>135000000</v>
      </c>
      <c r="J103" s="118">
        <v>135000000</v>
      </c>
      <c r="K103" s="7">
        <v>0</v>
      </c>
      <c r="L103" s="7">
        <v>0</v>
      </c>
      <c r="M103" s="4" t="s">
        <v>20</v>
      </c>
      <c r="N103" s="4" t="s">
        <v>21</v>
      </c>
      <c r="O103" s="4" t="s">
        <v>22</v>
      </c>
      <c r="P103" s="71">
        <v>7235314</v>
      </c>
      <c r="Q103" s="21" t="s">
        <v>94</v>
      </c>
      <c r="R103" s="26"/>
    </row>
    <row r="104" spans="1:18" ht="90" customHeight="1">
      <c r="A104" s="74" t="s">
        <v>128</v>
      </c>
      <c r="B104" s="25" t="s">
        <v>129</v>
      </c>
      <c r="C104" s="28">
        <v>6</v>
      </c>
      <c r="D104" s="7">
        <v>6</v>
      </c>
      <c r="E104" s="7">
        <v>1</v>
      </c>
      <c r="F104" s="7">
        <v>1</v>
      </c>
      <c r="G104" s="29" t="s">
        <v>53</v>
      </c>
      <c r="H104" s="7">
        <v>0</v>
      </c>
      <c r="I104" s="118">
        <v>10000000</v>
      </c>
      <c r="J104" s="118">
        <v>10000000</v>
      </c>
      <c r="K104" s="7">
        <v>0</v>
      </c>
      <c r="L104" s="7">
        <v>0</v>
      </c>
      <c r="M104" s="4" t="s">
        <v>20</v>
      </c>
      <c r="N104" s="4" t="s">
        <v>21</v>
      </c>
      <c r="O104" s="4" t="s">
        <v>22</v>
      </c>
      <c r="P104" s="71">
        <v>7235314</v>
      </c>
      <c r="Q104" s="83" t="s">
        <v>94</v>
      </c>
      <c r="R104" s="26"/>
    </row>
    <row r="105" spans="1:18" ht="52.5">
      <c r="A105" s="141" t="s">
        <v>130</v>
      </c>
      <c r="B105" s="142" t="s">
        <v>131</v>
      </c>
      <c r="C105" s="138" t="s">
        <v>132</v>
      </c>
      <c r="D105" s="138" t="s">
        <v>132</v>
      </c>
      <c r="E105" s="138" t="s">
        <v>133</v>
      </c>
      <c r="F105" s="138" t="s">
        <v>134</v>
      </c>
      <c r="G105" s="138" t="s">
        <v>19</v>
      </c>
      <c r="H105" s="138" t="s">
        <v>133</v>
      </c>
      <c r="I105" s="139">
        <v>34852015</v>
      </c>
      <c r="J105" s="139">
        <v>34852015</v>
      </c>
      <c r="K105" s="138" t="s">
        <v>133</v>
      </c>
      <c r="L105" s="138" t="s">
        <v>133</v>
      </c>
      <c r="M105" s="137" t="s">
        <v>135</v>
      </c>
      <c r="N105" s="138" t="s">
        <v>21</v>
      </c>
      <c r="O105" s="137" t="s">
        <v>136</v>
      </c>
      <c r="P105" s="138" t="s">
        <v>529</v>
      </c>
      <c r="Q105" s="143" t="s">
        <v>137</v>
      </c>
      <c r="R105" s="26"/>
    </row>
    <row r="106" spans="1:18" ht="63">
      <c r="A106" s="141" t="s">
        <v>130</v>
      </c>
      <c r="B106" s="142" t="s">
        <v>138</v>
      </c>
      <c r="C106" s="138" t="s">
        <v>132</v>
      </c>
      <c r="D106" s="138" t="s">
        <v>132</v>
      </c>
      <c r="E106" s="138" t="s">
        <v>133</v>
      </c>
      <c r="F106" s="138" t="s">
        <v>134</v>
      </c>
      <c r="G106" s="138" t="s">
        <v>19</v>
      </c>
      <c r="H106" s="138" t="s">
        <v>133</v>
      </c>
      <c r="I106" s="139">
        <v>34852015</v>
      </c>
      <c r="J106" s="139">
        <v>34852015</v>
      </c>
      <c r="K106" s="138" t="s">
        <v>133</v>
      </c>
      <c r="L106" s="138" t="s">
        <v>133</v>
      </c>
      <c r="M106" s="137" t="s">
        <v>135</v>
      </c>
      <c r="N106" s="138" t="s">
        <v>21</v>
      </c>
      <c r="O106" s="137" t="s">
        <v>136</v>
      </c>
      <c r="P106" s="138" t="s">
        <v>529</v>
      </c>
      <c r="Q106" s="143" t="s">
        <v>137</v>
      </c>
      <c r="R106" s="26"/>
    </row>
    <row r="107" spans="1:18" ht="84">
      <c r="A107" s="141" t="s">
        <v>130</v>
      </c>
      <c r="B107" s="144" t="s">
        <v>139</v>
      </c>
      <c r="C107" s="138" t="s">
        <v>132</v>
      </c>
      <c r="D107" s="138" t="s">
        <v>132</v>
      </c>
      <c r="E107" s="138" t="s">
        <v>133</v>
      </c>
      <c r="F107" s="138" t="s">
        <v>134</v>
      </c>
      <c r="G107" s="138" t="s">
        <v>19</v>
      </c>
      <c r="H107" s="138" t="s">
        <v>133</v>
      </c>
      <c r="I107" s="139">
        <v>34852015</v>
      </c>
      <c r="J107" s="139">
        <v>34852015</v>
      </c>
      <c r="K107" s="138" t="s">
        <v>133</v>
      </c>
      <c r="L107" s="138" t="s">
        <v>133</v>
      </c>
      <c r="M107" s="137" t="s">
        <v>135</v>
      </c>
      <c r="N107" s="138" t="s">
        <v>21</v>
      </c>
      <c r="O107" s="137" t="s">
        <v>136</v>
      </c>
      <c r="P107" s="138" t="s">
        <v>529</v>
      </c>
      <c r="Q107" s="143" t="s">
        <v>137</v>
      </c>
      <c r="R107" s="26"/>
    </row>
    <row r="108" spans="1:18" ht="84">
      <c r="A108" s="141" t="s">
        <v>130</v>
      </c>
      <c r="B108" s="144" t="s">
        <v>140</v>
      </c>
      <c r="C108" s="138" t="s">
        <v>132</v>
      </c>
      <c r="D108" s="138" t="s">
        <v>132</v>
      </c>
      <c r="E108" s="138" t="s">
        <v>133</v>
      </c>
      <c r="F108" s="138" t="s">
        <v>134</v>
      </c>
      <c r="G108" s="138" t="s">
        <v>19</v>
      </c>
      <c r="H108" s="138" t="s">
        <v>133</v>
      </c>
      <c r="I108" s="139">
        <v>34852015</v>
      </c>
      <c r="J108" s="139">
        <v>34852015</v>
      </c>
      <c r="K108" s="138" t="s">
        <v>133</v>
      </c>
      <c r="L108" s="138" t="s">
        <v>133</v>
      </c>
      <c r="M108" s="137" t="s">
        <v>135</v>
      </c>
      <c r="N108" s="138" t="s">
        <v>21</v>
      </c>
      <c r="O108" s="137" t="s">
        <v>136</v>
      </c>
      <c r="P108" s="138" t="s">
        <v>529</v>
      </c>
      <c r="Q108" s="143" t="s">
        <v>137</v>
      </c>
      <c r="R108" s="26"/>
    </row>
    <row r="109" spans="1:18" ht="42">
      <c r="A109" s="141" t="s">
        <v>130</v>
      </c>
      <c r="B109" s="144" t="s">
        <v>141</v>
      </c>
      <c r="C109" s="138" t="s">
        <v>132</v>
      </c>
      <c r="D109" s="138" t="s">
        <v>132</v>
      </c>
      <c r="E109" s="138" t="s">
        <v>133</v>
      </c>
      <c r="F109" s="138" t="s">
        <v>134</v>
      </c>
      <c r="G109" s="138" t="s">
        <v>19</v>
      </c>
      <c r="H109" s="138" t="s">
        <v>133</v>
      </c>
      <c r="I109" s="139">
        <v>77985180</v>
      </c>
      <c r="J109" s="139">
        <v>77985180</v>
      </c>
      <c r="K109" s="138" t="s">
        <v>133</v>
      </c>
      <c r="L109" s="138" t="s">
        <v>133</v>
      </c>
      <c r="M109" s="137" t="s">
        <v>135</v>
      </c>
      <c r="N109" s="138" t="s">
        <v>21</v>
      </c>
      <c r="O109" s="137" t="s">
        <v>136</v>
      </c>
      <c r="P109" s="138" t="s">
        <v>529</v>
      </c>
      <c r="Q109" s="143" t="s">
        <v>137</v>
      </c>
      <c r="R109" s="26"/>
    </row>
    <row r="110" spans="1:18" ht="42">
      <c r="A110" s="141" t="s">
        <v>130</v>
      </c>
      <c r="B110" s="144" t="s">
        <v>142</v>
      </c>
      <c r="C110" s="138" t="s">
        <v>132</v>
      </c>
      <c r="D110" s="138" t="s">
        <v>132</v>
      </c>
      <c r="E110" s="138" t="s">
        <v>133</v>
      </c>
      <c r="F110" s="138" t="s">
        <v>134</v>
      </c>
      <c r="G110" s="138" t="s">
        <v>19</v>
      </c>
      <c r="H110" s="138" t="s">
        <v>133</v>
      </c>
      <c r="I110" s="139">
        <v>20911197</v>
      </c>
      <c r="J110" s="139">
        <v>20911197</v>
      </c>
      <c r="K110" s="138" t="s">
        <v>133</v>
      </c>
      <c r="L110" s="138" t="s">
        <v>133</v>
      </c>
      <c r="M110" s="137" t="s">
        <v>135</v>
      </c>
      <c r="N110" s="138" t="s">
        <v>21</v>
      </c>
      <c r="O110" s="137" t="s">
        <v>136</v>
      </c>
      <c r="P110" s="138" t="s">
        <v>529</v>
      </c>
      <c r="Q110" s="143" t="s">
        <v>137</v>
      </c>
      <c r="R110" s="26"/>
    </row>
    <row r="111" spans="1:18" ht="42">
      <c r="A111" s="141" t="s">
        <v>130</v>
      </c>
      <c r="B111" s="144" t="s">
        <v>142</v>
      </c>
      <c r="C111" s="138" t="s">
        <v>132</v>
      </c>
      <c r="D111" s="138" t="s">
        <v>132</v>
      </c>
      <c r="E111" s="138" t="s">
        <v>133</v>
      </c>
      <c r="F111" s="138" t="s">
        <v>134</v>
      </c>
      <c r="G111" s="138" t="s">
        <v>19</v>
      </c>
      <c r="H111" s="138" t="s">
        <v>133</v>
      </c>
      <c r="I111" s="139">
        <v>20911197</v>
      </c>
      <c r="J111" s="139">
        <v>20911197</v>
      </c>
      <c r="K111" s="138" t="s">
        <v>133</v>
      </c>
      <c r="L111" s="138" t="s">
        <v>133</v>
      </c>
      <c r="M111" s="137" t="s">
        <v>135</v>
      </c>
      <c r="N111" s="138" t="s">
        <v>21</v>
      </c>
      <c r="O111" s="137" t="s">
        <v>136</v>
      </c>
      <c r="P111" s="138" t="s">
        <v>529</v>
      </c>
      <c r="Q111" s="143" t="s">
        <v>137</v>
      </c>
      <c r="R111" s="26"/>
    </row>
    <row r="112" spans="1:18" ht="42">
      <c r="A112" s="141" t="s">
        <v>130</v>
      </c>
      <c r="B112" s="144" t="s">
        <v>142</v>
      </c>
      <c r="C112" s="138" t="s">
        <v>132</v>
      </c>
      <c r="D112" s="138" t="s">
        <v>132</v>
      </c>
      <c r="E112" s="138" t="s">
        <v>133</v>
      </c>
      <c r="F112" s="138" t="s">
        <v>134</v>
      </c>
      <c r="G112" s="138" t="s">
        <v>19</v>
      </c>
      <c r="H112" s="138" t="s">
        <v>133</v>
      </c>
      <c r="I112" s="139">
        <v>20911197</v>
      </c>
      <c r="J112" s="139">
        <v>20911197</v>
      </c>
      <c r="K112" s="138" t="s">
        <v>133</v>
      </c>
      <c r="L112" s="138" t="s">
        <v>133</v>
      </c>
      <c r="M112" s="137" t="s">
        <v>135</v>
      </c>
      <c r="N112" s="138" t="s">
        <v>21</v>
      </c>
      <c r="O112" s="137" t="s">
        <v>136</v>
      </c>
      <c r="P112" s="138" t="s">
        <v>529</v>
      </c>
      <c r="Q112" s="143" t="s">
        <v>137</v>
      </c>
      <c r="R112" s="26"/>
    </row>
    <row r="113" spans="1:18" s="17" customFormat="1" ht="21">
      <c r="A113" s="72">
        <v>80111701</v>
      </c>
      <c r="B113" s="110" t="s">
        <v>143</v>
      </c>
      <c r="C113" s="72">
        <v>1</v>
      </c>
      <c r="D113" s="18">
        <v>1</v>
      </c>
      <c r="E113" s="18">
        <v>12</v>
      </c>
      <c r="F113" s="18">
        <v>1</v>
      </c>
      <c r="G113" s="18" t="s">
        <v>19</v>
      </c>
      <c r="H113" s="73"/>
      <c r="I113" s="122">
        <v>34635552</v>
      </c>
      <c r="J113" s="122">
        <v>34635552</v>
      </c>
      <c r="K113" s="18">
        <v>0</v>
      </c>
      <c r="L113" s="18">
        <v>0</v>
      </c>
      <c r="M113" s="74" t="s">
        <v>144</v>
      </c>
      <c r="N113" s="18" t="s">
        <v>21</v>
      </c>
      <c r="O113" s="6" t="s">
        <v>145</v>
      </c>
      <c r="P113" s="75">
        <v>7235314</v>
      </c>
      <c r="Q113" s="84" t="s">
        <v>146</v>
      </c>
      <c r="R113" s="18"/>
    </row>
    <row r="114" spans="1:18" s="17" customFormat="1" ht="21">
      <c r="A114" s="18">
        <v>80111701</v>
      </c>
      <c r="B114" s="111" t="s">
        <v>147</v>
      </c>
      <c r="C114" s="18">
        <v>1</v>
      </c>
      <c r="D114" s="18">
        <v>1</v>
      </c>
      <c r="E114" s="18">
        <v>12</v>
      </c>
      <c r="F114" s="18">
        <v>1</v>
      </c>
      <c r="G114" s="18" t="s">
        <v>19</v>
      </c>
      <c r="H114" s="73"/>
      <c r="I114" s="122">
        <v>34635552</v>
      </c>
      <c r="J114" s="122">
        <v>34635552</v>
      </c>
      <c r="K114" s="18">
        <v>0</v>
      </c>
      <c r="L114" s="18">
        <v>0</v>
      </c>
      <c r="M114" s="74" t="s">
        <v>144</v>
      </c>
      <c r="N114" s="18" t="s">
        <v>21</v>
      </c>
      <c r="O114" s="6" t="s">
        <v>145</v>
      </c>
      <c r="P114" s="75">
        <v>7235314</v>
      </c>
      <c r="Q114" s="85" t="s">
        <v>146</v>
      </c>
      <c r="R114" s="18"/>
    </row>
    <row r="115" spans="1:18" s="17" customFormat="1" ht="21">
      <c r="A115" s="18">
        <v>80111701</v>
      </c>
      <c r="B115" s="110" t="s">
        <v>143</v>
      </c>
      <c r="C115" s="18">
        <v>1</v>
      </c>
      <c r="D115" s="18">
        <v>1</v>
      </c>
      <c r="E115" s="18">
        <v>12</v>
      </c>
      <c r="F115" s="18">
        <v>1</v>
      </c>
      <c r="G115" s="18" t="s">
        <v>19</v>
      </c>
      <c r="H115" s="73"/>
      <c r="I115" s="122">
        <v>34635552</v>
      </c>
      <c r="J115" s="122">
        <v>34635552</v>
      </c>
      <c r="K115" s="18">
        <v>0</v>
      </c>
      <c r="L115" s="18">
        <v>0</v>
      </c>
      <c r="M115" s="74" t="s">
        <v>144</v>
      </c>
      <c r="N115" s="18" t="s">
        <v>21</v>
      </c>
      <c r="O115" s="6" t="s">
        <v>145</v>
      </c>
      <c r="P115" s="75">
        <v>7235314</v>
      </c>
      <c r="Q115" s="85" t="s">
        <v>146</v>
      </c>
      <c r="R115" s="8"/>
    </row>
    <row r="116" spans="1:18" s="23" customFormat="1" ht="31.5">
      <c r="A116" s="46">
        <v>80161500</v>
      </c>
      <c r="B116" s="33" t="s">
        <v>148</v>
      </c>
      <c r="C116" s="32">
        <v>1</v>
      </c>
      <c r="D116" s="32">
        <v>1</v>
      </c>
      <c r="E116" s="32">
        <v>9.2</v>
      </c>
      <c r="F116" s="32">
        <v>1</v>
      </c>
      <c r="G116" s="32" t="s">
        <v>19</v>
      </c>
      <c r="H116" s="145">
        <v>0</v>
      </c>
      <c r="I116" s="140">
        <f>3174925.6*E116</f>
        <v>29209315.52</v>
      </c>
      <c r="J116" s="140">
        <v>29209315.52</v>
      </c>
      <c r="K116" s="32">
        <v>0</v>
      </c>
      <c r="L116" s="32">
        <v>0</v>
      </c>
      <c r="M116" s="34" t="s">
        <v>149</v>
      </c>
      <c r="N116" s="32" t="s">
        <v>21</v>
      </c>
      <c r="O116" s="49" t="s">
        <v>150</v>
      </c>
      <c r="P116" s="71">
        <v>7235314</v>
      </c>
      <c r="Q116" s="146" t="s">
        <v>151</v>
      </c>
      <c r="R116" s="32"/>
    </row>
    <row r="117" spans="1:18" s="23" customFormat="1" ht="31.5">
      <c r="A117" s="46">
        <v>80161500</v>
      </c>
      <c r="B117" s="33" t="s">
        <v>148</v>
      </c>
      <c r="C117" s="32">
        <v>1</v>
      </c>
      <c r="D117" s="32">
        <v>1</v>
      </c>
      <c r="E117" s="32">
        <v>9.2</v>
      </c>
      <c r="F117" s="32">
        <v>1</v>
      </c>
      <c r="G117" s="32" t="s">
        <v>19</v>
      </c>
      <c r="H117" s="145">
        <v>0</v>
      </c>
      <c r="I117" s="140">
        <f>3174925.6*E117</f>
        <v>29209315.52</v>
      </c>
      <c r="J117" s="140">
        <v>29209315.52</v>
      </c>
      <c r="K117" s="32">
        <v>0</v>
      </c>
      <c r="L117" s="32">
        <v>0</v>
      </c>
      <c r="M117" s="34" t="s">
        <v>149</v>
      </c>
      <c r="N117" s="32" t="s">
        <v>21</v>
      </c>
      <c r="O117" s="49" t="s">
        <v>150</v>
      </c>
      <c r="P117" s="71">
        <v>7235314</v>
      </c>
      <c r="Q117" s="146" t="s">
        <v>151</v>
      </c>
      <c r="R117" s="32"/>
    </row>
    <row r="118" spans="1:18" s="23" customFormat="1" ht="31.5">
      <c r="A118" s="46">
        <v>80161500</v>
      </c>
      <c r="B118" s="33" t="s">
        <v>148</v>
      </c>
      <c r="C118" s="32">
        <v>1</v>
      </c>
      <c r="D118" s="32">
        <v>1</v>
      </c>
      <c r="E118" s="32">
        <v>9.2</v>
      </c>
      <c r="F118" s="32">
        <v>1</v>
      </c>
      <c r="G118" s="32" t="s">
        <v>19</v>
      </c>
      <c r="H118" s="145">
        <v>0</v>
      </c>
      <c r="I118" s="140">
        <f>3174925.6*E118</f>
        <v>29209315.52</v>
      </c>
      <c r="J118" s="140">
        <v>29209315.52</v>
      </c>
      <c r="K118" s="32">
        <v>0</v>
      </c>
      <c r="L118" s="32">
        <v>0</v>
      </c>
      <c r="M118" s="34" t="s">
        <v>149</v>
      </c>
      <c r="N118" s="32" t="s">
        <v>21</v>
      </c>
      <c r="O118" s="49" t="s">
        <v>150</v>
      </c>
      <c r="P118" s="71">
        <v>7235314</v>
      </c>
      <c r="Q118" s="146" t="s">
        <v>151</v>
      </c>
      <c r="R118" s="35"/>
    </row>
    <row r="119" spans="1:18" s="23" customFormat="1" ht="31.5">
      <c r="A119" s="46">
        <v>80161501</v>
      </c>
      <c r="B119" s="33" t="s">
        <v>152</v>
      </c>
      <c r="C119" s="32">
        <v>1</v>
      </c>
      <c r="D119" s="32">
        <v>1</v>
      </c>
      <c r="E119" s="32">
        <v>9.2</v>
      </c>
      <c r="F119" s="32">
        <v>1</v>
      </c>
      <c r="G119" s="32" t="s">
        <v>19</v>
      </c>
      <c r="H119" s="145">
        <v>0</v>
      </c>
      <c r="I119" s="140">
        <f>3174925.6*E119</f>
        <v>29209315.52</v>
      </c>
      <c r="J119" s="140">
        <v>29209315.52</v>
      </c>
      <c r="K119" s="32">
        <v>0</v>
      </c>
      <c r="L119" s="32">
        <v>0</v>
      </c>
      <c r="M119" s="34" t="s">
        <v>149</v>
      </c>
      <c r="N119" s="32" t="s">
        <v>21</v>
      </c>
      <c r="O119" s="49" t="s">
        <v>150</v>
      </c>
      <c r="P119" s="71">
        <v>7235314</v>
      </c>
      <c r="Q119" s="146" t="s">
        <v>151</v>
      </c>
      <c r="R119" s="35"/>
    </row>
    <row r="120" spans="1:18" s="23" customFormat="1" ht="31.5">
      <c r="A120" s="46">
        <v>84111500</v>
      </c>
      <c r="B120" s="33" t="s">
        <v>153</v>
      </c>
      <c r="C120" s="32">
        <v>1</v>
      </c>
      <c r="D120" s="32">
        <v>1</v>
      </c>
      <c r="E120" s="32">
        <v>10</v>
      </c>
      <c r="F120" s="32">
        <v>1</v>
      </c>
      <c r="G120" s="32" t="s">
        <v>19</v>
      </c>
      <c r="H120" s="145">
        <v>0</v>
      </c>
      <c r="I120" s="140">
        <f>3174925.6*E120</f>
        <v>31749256</v>
      </c>
      <c r="J120" s="140">
        <v>31749256</v>
      </c>
      <c r="K120" s="32">
        <v>0</v>
      </c>
      <c r="L120" s="32">
        <v>0</v>
      </c>
      <c r="M120" s="34" t="s">
        <v>149</v>
      </c>
      <c r="N120" s="32" t="s">
        <v>21</v>
      </c>
      <c r="O120" s="49" t="s">
        <v>150</v>
      </c>
      <c r="P120" s="71">
        <v>7235314</v>
      </c>
      <c r="Q120" s="146" t="s">
        <v>151</v>
      </c>
      <c r="R120" s="35"/>
    </row>
    <row r="121" spans="1:18" s="23" customFormat="1" ht="31.5">
      <c r="A121" s="46">
        <v>84111500</v>
      </c>
      <c r="B121" s="33" t="s">
        <v>153</v>
      </c>
      <c r="C121" s="32">
        <v>1</v>
      </c>
      <c r="D121" s="32">
        <v>1</v>
      </c>
      <c r="E121" s="32">
        <v>10</v>
      </c>
      <c r="F121" s="32">
        <v>1</v>
      </c>
      <c r="G121" s="32" t="s">
        <v>19</v>
      </c>
      <c r="H121" s="145">
        <v>0</v>
      </c>
      <c r="I121" s="140">
        <f>3174925.6*E121</f>
        <v>31749256</v>
      </c>
      <c r="J121" s="140">
        <v>31749256</v>
      </c>
      <c r="K121" s="32">
        <v>0</v>
      </c>
      <c r="L121" s="32">
        <v>0</v>
      </c>
      <c r="M121" s="34" t="s">
        <v>149</v>
      </c>
      <c r="N121" s="32" t="s">
        <v>21</v>
      </c>
      <c r="O121" s="49" t="s">
        <v>150</v>
      </c>
      <c r="P121" s="71">
        <v>7235314</v>
      </c>
      <c r="Q121" s="146" t="s">
        <v>151</v>
      </c>
      <c r="R121" s="35"/>
    </row>
    <row r="122" spans="1:18" s="23" customFormat="1" ht="31.5">
      <c r="A122" s="46">
        <v>80111601</v>
      </c>
      <c r="B122" s="33" t="s">
        <v>154</v>
      </c>
      <c r="C122" s="32">
        <v>1</v>
      </c>
      <c r="D122" s="32">
        <v>1</v>
      </c>
      <c r="E122" s="32">
        <v>12</v>
      </c>
      <c r="F122" s="32">
        <v>1</v>
      </c>
      <c r="G122" s="32" t="s">
        <v>19</v>
      </c>
      <c r="H122" s="145">
        <v>0</v>
      </c>
      <c r="I122" s="140">
        <f>2012868*E122</f>
        <v>24154416</v>
      </c>
      <c r="J122" s="140">
        <v>24154416</v>
      </c>
      <c r="K122" s="32">
        <v>0</v>
      </c>
      <c r="L122" s="32">
        <v>0</v>
      </c>
      <c r="M122" s="34" t="s">
        <v>149</v>
      </c>
      <c r="N122" s="32" t="s">
        <v>21</v>
      </c>
      <c r="O122" s="49" t="s">
        <v>150</v>
      </c>
      <c r="P122" s="71">
        <v>7235314</v>
      </c>
      <c r="Q122" s="146" t="s">
        <v>151</v>
      </c>
      <c r="R122" s="35"/>
    </row>
    <row r="123" spans="1:18" s="23" customFormat="1" ht="31.5">
      <c r="A123" s="46">
        <v>80111601</v>
      </c>
      <c r="B123" s="33" t="s">
        <v>154</v>
      </c>
      <c r="C123" s="32">
        <v>1</v>
      </c>
      <c r="D123" s="32">
        <v>1</v>
      </c>
      <c r="E123" s="32">
        <v>12</v>
      </c>
      <c r="F123" s="32">
        <v>1</v>
      </c>
      <c r="G123" s="32" t="s">
        <v>19</v>
      </c>
      <c r="H123" s="145">
        <v>0</v>
      </c>
      <c r="I123" s="140">
        <f aca="true" t="shared" si="1" ref="I123:I133">2012868*E123</f>
        <v>24154416</v>
      </c>
      <c r="J123" s="140">
        <v>24154416</v>
      </c>
      <c r="K123" s="32">
        <v>0</v>
      </c>
      <c r="L123" s="32">
        <v>0</v>
      </c>
      <c r="M123" s="34" t="s">
        <v>149</v>
      </c>
      <c r="N123" s="32" t="s">
        <v>21</v>
      </c>
      <c r="O123" s="49" t="s">
        <v>150</v>
      </c>
      <c r="P123" s="71">
        <v>7235314</v>
      </c>
      <c r="Q123" s="146" t="s">
        <v>151</v>
      </c>
      <c r="R123" s="147"/>
    </row>
    <row r="124" spans="1:18" s="23" customFormat="1" ht="31.5">
      <c r="A124" s="46">
        <v>80111601</v>
      </c>
      <c r="B124" s="33" t="s">
        <v>154</v>
      </c>
      <c r="C124" s="32">
        <v>1</v>
      </c>
      <c r="D124" s="32">
        <v>1</v>
      </c>
      <c r="E124" s="32">
        <v>12</v>
      </c>
      <c r="F124" s="32">
        <v>1</v>
      </c>
      <c r="G124" s="32" t="s">
        <v>19</v>
      </c>
      <c r="H124" s="145">
        <v>0</v>
      </c>
      <c r="I124" s="140">
        <f t="shared" si="1"/>
        <v>24154416</v>
      </c>
      <c r="J124" s="140">
        <v>24154416</v>
      </c>
      <c r="K124" s="32">
        <v>0</v>
      </c>
      <c r="L124" s="32">
        <v>0</v>
      </c>
      <c r="M124" s="34" t="s">
        <v>149</v>
      </c>
      <c r="N124" s="32" t="s">
        <v>21</v>
      </c>
      <c r="O124" s="49" t="s">
        <v>150</v>
      </c>
      <c r="P124" s="71">
        <v>7235314</v>
      </c>
      <c r="Q124" s="146" t="s">
        <v>151</v>
      </c>
      <c r="R124" s="147"/>
    </row>
    <row r="125" spans="1:18" s="23" customFormat="1" ht="31.5">
      <c r="A125" s="46">
        <v>80111601</v>
      </c>
      <c r="B125" s="33" t="s">
        <v>154</v>
      </c>
      <c r="C125" s="32">
        <v>1</v>
      </c>
      <c r="D125" s="32">
        <v>1</v>
      </c>
      <c r="E125" s="32">
        <v>12</v>
      </c>
      <c r="F125" s="32">
        <v>1</v>
      </c>
      <c r="G125" s="32" t="s">
        <v>19</v>
      </c>
      <c r="H125" s="145">
        <v>0</v>
      </c>
      <c r="I125" s="140">
        <f t="shared" si="1"/>
        <v>24154416</v>
      </c>
      <c r="J125" s="140">
        <v>24154416</v>
      </c>
      <c r="K125" s="32">
        <v>0</v>
      </c>
      <c r="L125" s="32">
        <v>0</v>
      </c>
      <c r="M125" s="34" t="s">
        <v>149</v>
      </c>
      <c r="N125" s="32" t="s">
        <v>21</v>
      </c>
      <c r="O125" s="49" t="s">
        <v>150</v>
      </c>
      <c r="P125" s="71">
        <v>7235314</v>
      </c>
      <c r="Q125" s="146" t="s">
        <v>151</v>
      </c>
      <c r="R125" s="147"/>
    </row>
    <row r="126" spans="1:18" s="23" customFormat="1" ht="31.5">
      <c r="A126" s="46">
        <v>80111601</v>
      </c>
      <c r="B126" s="33" t="s">
        <v>154</v>
      </c>
      <c r="C126" s="32">
        <v>1</v>
      </c>
      <c r="D126" s="32">
        <v>1</v>
      </c>
      <c r="E126" s="32">
        <v>12</v>
      </c>
      <c r="F126" s="32">
        <v>1</v>
      </c>
      <c r="G126" s="32" t="s">
        <v>19</v>
      </c>
      <c r="H126" s="145">
        <v>0</v>
      </c>
      <c r="I126" s="140">
        <f t="shared" si="1"/>
        <v>24154416</v>
      </c>
      <c r="J126" s="140">
        <v>24154416</v>
      </c>
      <c r="K126" s="32">
        <v>0</v>
      </c>
      <c r="L126" s="32">
        <v>0</v>
      </c>
      <c r="M126" s="34" t="s">
        <v>149</v>
      </c>
      <c r="N126" s="32" t="s">
        <v>21</v>
      </c>
      <c r="O126" s="49" t="s">
        <v>150</v>
      </c>
      <c r="P126" s="71">
        <v>7235314</v>
      </c>
      <c r="Q126" s="146" t="s">
        <v>151</v>
      </c>
      <c r="R126" s="147"/>
    </row>
    <row r="127" spans="1:18" s="23" customFormat="1" ht="31.5">
      <c r="A127" s="46">
        <v>85101600</v>
      </c>
      <c r="B127" s="33" t="s">
        <v>155</v>
      </c>
      <c r="C127" s="32">
        <v>1</v>
      </c>
      <c r="D127" s="32">
        <v>1</v>
      </c>
      <c r="E127" s="32">
        <v>12</v>
      </c>
      <c r="F127" s="32">
        <v>1</v>
      </c>
      <c r="G127" s="32" t="s">
        <v>19</v>
      </c>
      <c r="H127" s="145">
        <v>0</v>
      </c>
      <c r="I127" s="140">
        <f t="shared" si="1"/>
        <v>24154416</v>
      </c>
      <c r="J127" s="140">
        <v>24154416</v>
      </c>
      <c r="K127" s="32">
        <v>0</v>
      </c>
      <c r="L127" s="32">
        <v>0</v>
      </c>
      <c r="M127" s="34" t="s">
        <v>149</v>
      </c>
      <c r="N127" s="32" t="s">
        <v>21</v>
      </c>
      <c r="O127" s="49" t="s">
        <v>150</v>
      </c>
      <c r="P127" s="71">
        <v>7235314</v>
      </c>
      <c r="Q127" s="146" t="s">
        <v>151</v>
      </c>
      <c r="R127" s="35"/>
    </row>
    <row r="128" spans="1:18" s="23" customFormat="1" ht="31.5">
      <c r="A128" s="46">
        <v>85101600</v>
      </c>
      <c r="B128" s="33" t="s">
        <v>155</v>
      </c>
      <c r="C128" s="32">
        <v>1</v>
      </c>
      <c r="D128" s="32">
        <v>1</v>
      </c>
      <c r="E128" s="32">
        <v>12</v>
      </c>
      <c r="F128" s="32">
        <v>1</v>
      </c>
      <c r="G128" s="32" t="s">
        <v>19</v>
      </c>
      <c r="H128" s="145">
        <v>0</v>
      </c>
      <c r="I128" s="140">
        <f t="shared" si="1"/>
        <v>24154416</v>
      </c>
      <c r="J128" s="140">
        <v>24154416</v>
      </c>
      <c r="K128" s="32">
        <v>0</v>
      </c>
      <c r="L128" s="32">
        <v>0</v>
      </c>
      <c r="M128" s="34" t="s">
        <v>149</v>
      </c>
      <c r="N128" s="32" t="s">
        <v>21</v>
      </c>
      <c r="O128" s="49" t="s">
        <v>150</v>
      </c>
      <c r="P128" s="71">
        <v>7235314</v>
      </c>
      <c r="Q128" s="146" t="s">
        <v>151</v>
      </c>
      <c r="R128" s="147"/>
    </row>
    <row r="129" spans="1:18" s="23" customFormat="1" ht="31.5">
      <c r="A129" s="46">
        <v>85101600</v>
      </c>
      <c r="B129" s="33" t="s">
        <v>155</v>
      </c>
      <c r="C129" s="32">
        <v>1</v>
      </c>
      <c r="D129" s="32">
        <v>1</v>
      </c>
      <c r="E129" s="32">
        <v>12</v>
      </c>
      <c r="F129" s="32">
        <v>1</v>
      </c>
      <c r="G129" s="32" t="s">
        <v>19</v>
      </c>
      <c r="H129" s="145">
        <v>0</v>
      </c>
      <c r="I129" s="140">
        <f t="shared" si="1"/>
        <v>24154416</v>
      </c>
      <c r="J129" s="140">
        <v>24154416</v>
      </c>
      <c r="K129" s="32">
        <v>0</v>
      </c>
      <c r="L129" s="32">
        <v>0</v>
      </c>
      <c r="M129" s="34" t="s">
        <v>149</v>
      </c>
      <c r="N129" s="32" t="s">
        <v>21</v>
      </c>
      <c r="O129" s="49" t="s">
        <v>150</v>
      </c>
      <c r="P129" s="71">
        <v>7235314</v>
      </c>
      <c r="Q129" s="146" t="s">
        <v>151</v>
      </c>
      <c r="R129" s="35"/>
    </row>
    <row r="130" spans="1:18" s="23" customFormat="1" ht="31.5">
      <c r="A130" s="46">
        <v>85101600</v>
      </c>
      <c r="B130" s="33" t="s">
        <v>155</v>
      </c>
      <c r="C130" s="32">
        <v>1</v>
      </c>
      <c r="D130" s="32">
        <v>1</v>
      </c>
      <c r="E130" s="32">
        <v>12</v>
      </c>
      <c r="F130" s="32">
        <v>1</v>
      </c>
      <c r="G130" s="32" t="s">
        <v>19</v>
      </c>
      <c r="H130" s="145">
        <v>0</v>
      </c>
      <c r="I130" s="140">
        <f t="shared" si="1"/>
        <v>24154416</v>
      </c>
      <c r="J130" s="140">
        <v>24154416</v>
      </c>
      <c r="K130" s="32">
        <v>0</v>
      </c>
      <c r="L130" s="32">
        <v>0</v>
      </c>
      <c r="M130" s="34" t="s">
        <v>149</v>
      </c>
      <c r="N130" s="32" t="s">
        <v>21</v>
      </c>
      <c r="O130" s="49" t="s">
        <v>150</v>
      </c>
      <c r="P130" s="71">
        <v>7235314</v>
      </c>
      <c r="Q130" s="146" t="s">
        <v>151</v>
      </c>
      <c r="R130" s="147"/>
    </row>
    <row r="131" spans="1:18" s="23" customFormat="1" ht="31.5">
      <c r="A131" s="46">
        <v>85101600</v>
      </c>
      <c r="B131" s="33" t="s">
        <v>155</v>
      </c>
      <c r="C131" s="32">
        <v>1</v>
      </c>
      <c r="D131" s="32">
        <v>1</v>
      </c>
      <c r="E131" s="32">
        <v>12</v>
      </c>
      <c r="F131" s="32">
        <v>1</v>
      </c>
      <c r="G131" s="32" t="s">
        <v>19</v>
      </c>
      <c r="H131" s="145">
        <v>0</v>
      </c>
      <c r="I131" s="140">
        <f t="shared" si="1"/>
        <v>24154416</v>
      </c>
      <c r="J131" s="140">
        <v>24154416</v>
      </c>
      <c r="K131" s="32">
        <v>0</v>
      </c>
      <c r="L131" s="32">
        <v>0</v>
      </c>
      <c r="M131" s="34" t="s">
        <v>149</v>
      </c>
      <c r="N131" s="32" t="s">
        <v>21</v>
      </c>
      <c r="O131" s="49" t="s">
        <v>150</v>
      </c>
      <c r="P131" s="71">
        <v>7235314</v>
      </c>
      <c r="Q131" s="146" t="s">
        <v>151</v>
      </c>
      <c r="R131" s="147"/>
    </row>
    <row r="132" spans="1:18" s="23" customFormat="1" ht="31.5">
      <c r="A132" s="46">
        <v>85101600</v>
      </c>
      <c r="B132" s="33" t="s">
        <v>156</v>
      </c>
      <c r="C132" s="32">
        <v>1</v>
      </c>
      <c r="D132" s="32">
        <v>1</v>
      </c>
      <c r="E132" s="32">
        <v>12</v>
      </c>
      <c r="F132" s="32">
        <v>1</v>
      </c>
      <c r="G132" s="32" t="s">
        <v>19</v>
      </c>
      <c r="H132" s="145">
        <v>0</v>
      </c>
      <c r="I132" s="140">
        <f t="shared" si="1"/>
        <v>24154416</v>
      </c>
      <c r="J132" s="140">
        <v>22141548</v>
      </c>
      <c r="K132" s="32">
        <v>0</v>
      </c>
      <c r="L132" s="32">
        <v>0</v>
      </c>
      <c r="M132" s="34" t="s">
        <v>149</v>
      </c>
      <c r="N132" s="32" t="s">
        <v>21</v>
      </c>
      <c r="O132" s="49" t="s">
        <v>150</v>
      </c>
      <c r="P132" s="71">
        <v>7235314</v>
      </c>
      <c r="Q132" s="146" t="s">
        <v>151</v>
      </c>
      <c r="R132" s="147"/>
    </row>
    <row r="133" spans="1:18" s="23" customFormat="1" ht="31.5">
      <c r="A133" s="46">
        <v>85101600</v>
      </c>
      <c r="B133" s="33" t="s">
        <v>157</v>
      </c>
      <c r="C133" s="32">
        <v>1</v>
      </c>
      <c r="D133" s="32">
        <v>1</v>
      </c>
      <c r="E133" s="32">
        <v>12</v>
      </c>
      <c r="F133" s="32">
        <v>1</v>
      </c>
      <c r="G133" s="32" t="s">
        <v>19</v>
      </c>
      <c r="H133" s="145">
        <v>0</v>
      </c>
      <c r="I133" s="140">
        <f t="shared" si="1"/>
        <v>24154416</v>
      </c>
      <c r="J133" s="140">
        <v>22141548</v>
      </c>
      <c r="K133" s="32">
        <v>0</v>
      </c>
      <c r="L133" s="32">
        <v>0</v>
      </c>
      <c r="M133" s="34" t="s">
        <v>149</v>
      </c>
      <c r="N133" s="32" t="s">
        <v>21</v>
      </c>
      <c r="O133" s="49" t="s">
        <v>150</v>
      </c>
      <c r="P133" s="71">
        <v>7235314</v>
      </c>
      <c r="Q133" s="146" t="s">
        <v>151</v>
      </c>
      <c r="R133" s="147"/>
    </row>
    <row r="134" spans="1:18" s="23" customFormat="1" ht="31.5">
      <c r="A134" s="46">
        <v>84111500</v>
      </c>
      <c r="B134" s="33" t="s">
        <v>158</v>
      </c>
      <c r="C134" s="32">
        <v>1</v>
      </c>
      <c r="D134" s="32">
        <v>1</v>
      </c>
      <c r="E134" s="148">
        <v>5.3</v>
      </c>
      <c r="F134" s="32">
        <v>1</v>
      </c>
      <c r="G134" s="32" t="s">
        <v>19</v>
      </c>
      <c r="H134" s="145">
        <v>0</v>
      </c>
      <c r="I134" s="140">
        <f>3174925.6*E134</f>
        <v>16827105.68</v>
      </c>
      <c r="J134" s="140">
        <v>14922150.32</v>
      </c>
      <c r="K134" s="32">
        <v>0</v>
      </c>
      <c r="L134" s="32">
        <v>0</v>
      </c>
      <c r="M134" s="34" t="s">
        <v>149</v>
      </c>
      <c r="N134" s="32" t="s">
        <v>21</v>
      </c>
      <c r="O134" s="49" t="s">
        <v>150</v>
      </c>
      <c r="P134" s="71">
        <v>7235314</v>
      </c>
      <c r="Q134" s="146" t="s">
        <v>151</v>
      </c>
      <c r="R134" s="147"/>
    </row>
    <row r="135" spans="1:18" s="23" customFormat="1" ht="31.5">
      <c r="A135" s="46">
        <v>80101507</v>
      </c>
      <c r="B135" s="33" t="s">
        <v>159</v>
      </c>
      <c r="C135" s="32">
        <v>1</v>
      </c>
      <c r="D135" s="32">
        <v>1</v>
      </c>
      <c r="E135" s="148">
        <v>3.3</v>
      </c>
      <c r="F135" s="32">
        <v>1</v>
      </c>
      <c r="G135" s="32" t="s">
        <v>19</v>
      </c>
      <c r="H135" s="145">
        <v>0</v>
      </c>
      <c r="I135" s="140">
        <f aca="true" t="shared" si="2" ref="I135:I156">3174925.6*E135</f>
        <v>10477254.48</v>
      </c>
      <c r="J135" s="140">
        <v>14922150.32</v>
      </c>
      <c r="K135" s="32">
        <v>0</v>
      </c>
      <c r="L135" s="32">
        <v>0</v>
      </c>
      <c r="M135" s="34" t="s">
        <v>149</v>
      </c>
      <c r="N135" s="32" t="s">
        <v>21</v>
      </c>
      <c r="O135" s="49" t="s">
        <v>150</v>
      </c>
      <c r="P135" s="71">
        <v>7235314</v>
      </c>
      <c r="Q135" s="146" t="s">
        <v>151</v>
      </c>
      <c r="R135" s="147"/>
    </row>
    <row r="136" spans="1:18" s="23" customFormat="1" ht="52.5">
      <c r="A136" s="46">
        <v>85101707</v>
      </c>
      <c r="B136" s="33" t="s">
        <v>160</v>
      </c>
      <c r="C136" s="32">
        <v>1</v>
      </c>
      <c r="D136" s="32">
        <v>1</v>
      </c>
      <c r="E136" s="148">
        <v>5.3</v>
      </c>
      <c r="F136" s="32">
        <v>1</v>
      </c>
      <c r="G136" s="32" t="s">
        <v>19</v>
      </c>
      <c r="H136" s="145">
        <v>0</v>
      </c>
      <c r="I136" s="140">
        <f>3174925.6*E136</f>
        <v>16827105.68</v>
      </c>
      <c r="J136" s="140">
        <v>14922150.32</v>
      </c>
      <c r="K136" s="32">
        <v>0</v>
      </c>
      <c r="L136" s="32">
        <v>0</v>
      </c>
      <c r="M136" s="34" t="s">
        <v>149</v>
      </c>
      <c r="N136" s="32" t="s">
        <v>21</v>
      </c>
      <c r="O136" s="49" t="s">
        <v>150</v>
      </c>
      <c r="P136" s="71">
        <v>7235314</v>
      </c>
      <c r="Q136" s="146" t="s">
        <v>151</v>
      </c>
      <c r="R136" s="147"/>
    </row>
    <row r="137" spans="1:18" s="23" customFormat="1" ht="42">
      <c r="A137" s="46">
        <v>85101707</v>
      </c>
      <c r="B137" s="33" t="s">
        <v>161</v>
      </c>
      <c r="C137" s="32">
        <v>1</v>
      </c>
      <c r="D137" s="32">
        <v>1</v>
      </c>
      <c r="E137" s="148">
        <v>5.3</v>
      </c>
      <c r="F137" s="32">
        <v>1</v>
      </c>
      <c r="G137" s="32" t="s">
        <v>19</v>
      </c>
      <c r="H137" s="145">
        <v>0</v>
      </c>
      <c r="I137" s="140">
        <f t="shared" si="2"/>
        <v>16827105.68</v>
      </c>
      <c r="J137" s="140">
        <v>14922150.32</v>
      </c>
      <c r="K137" s="32">
        <v>0</v>
      </c>
      <c r="L137" s="32">
        <v>0</v>
      </c>
      <c r="M137" s="34" t="s">
        <v>149</v>
      </c>
      <c r="N137" s="32" t="s">
        <v>21</v>
      </c>
      <c r="O137" s="49" t="s">
        <v>150</v>
      </c>
      <c r="P137" s="71">
        <v>7235314</v>
      </c>
      <c r="Q137" s="149" t="s">
        <v>151</v>
      </c>
      <c r="R137" s="147"/>
    </row>
    <row r="138" spans="1:18" s="23" customFormat="1" ht="31.5">
      <c r="A138" s="46">
        <v>85101707</v>
      </c>
      <c r="B138" s="33" t="s">
        <v>162</v>
      </c>
      <c r="C138" s="32">
        <v>1</v>
      </c>
      <c r="D138" s="32">
        <v>1</v>
      </c>
      <c r="E138" s="148">
        <v>5.3</v>
      </c>
      <c r="F138" s="32">
        <v>1</v>
      </c>
      <c r="G138" s="32" t="s">
        <v>19</v>
      </c>
      <c r="H138" s="145">
        <v>0</v>
      </c>
      <c r="I138" s="140">
        <f t="shared" si="2"/>
        <v>16827105.68</v>
      </c>
      <c r="J138" s="140">
        <v>14922150.32</v>
      </c>
      <c r="K138" s="32">
        <v>0</v>
      </c>
      <c r="L138" s="32">
        <v>0</v>
      </c>
      <c r="M138" s="34" t="s">
        <v>149</v>
      </c>
      <c r="N138" s="32" t="s">
        <v>21</v>
      </c>
      <c r="O138" s="49" t="s">
        <v>150</v>
      </c>
      <c r="P138" s="71">
        <v>7235314</v>
      </c>
      <c r="Q138" s="149" t="s">
        <v>151</v>
      </c>
      <c r="R138" s="147"/>
    </row>
    <row r="139" spans="1:18" s="23" customFormat="1" ht="31.5">
      <c r="A139" s="46">
        <v>85101707</v>
      </c>
      <c r="B139" s="150" t="s">
        <v>163</v>
      </c>
      <c r="C139" s="32">
        <v>1</v>
      </c>
      <c r="D139" s="32">
        <v>1</v>
      </c>
      <c r="E139" s="148">
        <v>5.3</v>
      </c>
      <c r="F139" s="32">
        <v>1</v>
      </c>
      <c r="G139" s="32" t="s">
        <v>19</v>
      </c>
      <c r="H139" s="145">
        <v>0</v>
      </c>
      <c r="I139" s="140">
        <f t="shared" si="2"/>
        <v>16827105.68</v>
      </c>
      <c r="J139" s="140">
        <v>14922150.32</v>
      </c>
      <c r="K139" s="32">
        <v>0</v>
      </c>
      <c r="L139" s="32">
        <v>0</v>
      </c>
      <c r="M139" s="34" t="s">
        <v>149</v>
      </c>
      <c r="N139" s="32" t="s">
        <v>21</v>
      </c>
      <c r="O139" s="49" t="s">
        <v>150</v>
      </c>
      <c r="P139" s="71">
        <v>7235314</v>
      </c>
      <c r="Q139" s="149" t="s">
        <v>151</v>
      </c>
      <c r="R139" s="147"/>
    </row>
    <row r="140" spans="1:18" s="23" customFormat="1" ht="31.5">
      <c r="A140" s="46">
        <v>85101707</v>
      </c>
      <c r="B140" s="150" t="s">
        <v>164</v>
      </c>
      <c r="C140" s="32">
        <v>1</v>
      </c>
      <c r="D140" s="32">
        <v>1</v>
      </c>
      <c r="E140" s="32">
        <v>9.2</v>
      </c>
      <c r="F140" s="32">
        <v>1</v>
      </c>
      <c r="G140" s="32" t="s">
        <v>19</v>
      </c>
      <c r="H140" s="145">
        <v>0</v>
      </c>
      <c r="I140" s="140">
        <f t="shared" si="2"/>
        <v>29209315.52</v>
      </c>
      <c r="J140" s="140">
        <v>29209315.52</v>
      </c>
      <c r="K140" s="32">
        <v>0</v>
      </c>
      <c r="L140" s="32">
        <v>0</v>
      </c>
      <c r="M140" s="34" t="s">
        <v>149</v>
      </c>
      <c r="N140" s="32" t="s">
        <v>21</v>
      </c>
      <c r="O140" s="49" t="s">
        <v>150</v>
      </c>
      <c r="P140" s="71">
        <v>7235314</v>
      </c>
      <c r="Q140" s="149" t="s">
        <v>151</v>
      </c>
      <c r="R140" s="147"/>
    </row>
    <row r="141" spans="1:18" s="23" customFormat="1" ht="31.5">
      <c r="A141" s="46">
        <v>85101707</v>
      </c>
      <c r="B141" s="150" t="s">
        <v>164</v>
      </c>
      <c r="C141" s="32">
        <v>1</v>
      </c>
      <c r="D141" s="32">
        <v>1</v>
      </c>
      <c r="E141" s="32">
        <v>9.2</v>
      </c>
      <c r="F141" s="32">
        <v>1</v>
      </c>
      <c r="G141" s="32" t="s">
        <v>19</v>
      </c>
      <c r="H141" s="145">
        <v>0</v>
      </c>
      <c r="I141" s="140">
        <f t="shared" si="2"/>
        <v>29209315.52</v>
      </c>
      <c r="J141" s="140">
        <v>29209315.52</v>
      </c>
      <c r="K141" s="32">
        <v>0</v>
      </c>
      <c r="L141" s="32">
        <v>0</v>
      </c>
      <c r="M141" s="34" t="s">
        <v>149</v>
      </c>
      <c r="N141" s="32" t="s">
        <v>21</v>
      </c>
      <c r="O141" s="49" t="s">
        <v>150</v>
      </c>
      <c r="P141" s="71">
        <v>7235314</v>
      </c>
      <c r="Q141" s="149" t="s">
        <v>151</v>
      </c>
      <c r="R141" s="147"/>
    </row>
    <row r="142" spans="1:18" s="23" customFormat="1" ht="31.5">
      <c r="A142" s="46">
        <v>85101707</v>
      </c>
      <c r="B142" s="150" t="s">
        <v>164</v>
      </c>
      <c r="C142" s="32">
        <v>1</v>
      </c>
      <c r="D142" s="32">
        <v>1</v>
      </c>
      <c r="E142" s="32">
        <v>9.2</v>
      </c>
      <c r="F142" s="32">
        <v>1</v>
      </c>
      <c r="G142" s="32" t="s">
        <v>19</v>
      </c>
      <c r="H142" s="145">
        <v>0</v>
      </c>
      <c r="I142" s="140">
        <f t="shared" si="2"/>
        <v>29209315.52</v>
      </c>
      <c r="J142" s="140">
        <v>29209315.52</v>
      </c>
      <c r="K142" s="32">
        <v>0</v>
      </c>
      <c r="L142" s="32">
        <v>0</v>
      </c>
      <c r="M142" s="34" t="s">
        <v>149</v>
      </c>
      <c r="N142" s="32" t="s">
        <v>21</v>
      </c>
      <c r="O142" s="49" t="s">
        <v>150</v>
      </c>
      <c r="P142" s="71">
        <v>7235314</v>
      </c>
      <c r="Q142" s="149" t="s">
        <v>151</v>
      </c>
      <c r="R142" s="147"/>
    </row>
    <row r="143" spans="1:18" s="23" customFormat="1" ht="31.5">
      <c r="A143" s="46">
        <v>85101707</v>
      </c>
      <c r="B143" s="150" t="s">
        <v>165</v>
      </c>
      <c r="C143" s="32">
        <v>1</v>
      </c>
      <c r="D143" s="32">
        <v>1</v>
      </c>
      <c r="E143" s="32">
        <v>9.2</v>
      </c>
      <c r="F143" s="32">
        <v>1</v>
      </c>
      <c r="G143" s="32" t="s">
        <v>19</v>
      </c>
      <c r="H143" s="145">
        <v>0</v>
      </c>
      <c r="I143" s="140">
        <f t="shared" si="2"/>
        <v>29209315.52</v>
      </c>
      <c r="J143" s="140">
        <v>29209315.52</v>
      </c>
      <c r="K143" s="32">
        <v>0</v>
      </c>
      <c r="L143" s="32">
        <v>0</v>
      </c>
      <c r="M143" s="34" t="s">
        <v>149</v>
      </c>
      <c r="N143" s="32" t="s">
        <v>21</v>
      </c>
      <c r="O143" s="49" t="s">
        <v>150</v>
      </c>
      <c r="P143" s="71">
        <v>7235314</v>
      </c>
      <c r="Q143" s="149" t="s">
        <v>151</v>
      </c>
      <c r="R143" s="147"/>
    </row>
    <row r="144" spans="1:18" s="23" customFormat="1" ht="31.5">
      <c r="A144" s="46">
        <v>85101707</v>
      </c>
      <c r="B144" s="150" t="s">
        <v>166</v>
      </c>
      <c r="C144" s="32">
        <v>1</v>
      </c>
      <c r="D144" s="32">
        <v>1</v>
      </c>
      <c r="E144" s="32">
        <v>9.2</v>
      </c>
      <c r="F144" s="32">
        <v>1</v>
      </c>
      <c r="G144" s="32" t="s">
        <v>19</v>
      </c>
      <c r="H144" s="145">
        <v>0</v>
      </c>
      <c r="I144" s="140">
        <f t="shared" si="2"/>
        <v>29209315.52</v>
      </c>
      <c r="J144" s="140">
        <v>29209315.52</v>
      </c>
      <c r="K144" s="32">
        <v>0</v>
      </c>
      <c r="L144" s="32">
        <v>0</v>
      </c>
      <c r="M144" s="34" t="s">
        <v>149</v>
      </c>
      <c r="N144" s="32" t="s">
        <v>21</v>
      </c>
      <c r="O144" s="49" t="s">
        <v>150</v>
      </c>
      <c r="P144" s="71">
        <v>7235314</v>
      </c>
      <c r="Q144" s="149" t="s">
        <v>151</v>
      </c>
      <c r="R144" s="147"/>
    </row>
    <row r="145" spans="1:18" s="23" customFormat="1" ht="31.5">
      <c r="A145" s="46">
        <v>85101707</v>
      </c>
      <c r="B145" s="150" t="s">
        <v>167</v>
      </c>
      <c r="C145" s="32">
        <v>1</v>
      </c>
      <c r="D145" s="32">
        <v>1</v>
      </c>
      <c r="E145" s="32">
        <v>9.2</v>
      </c>
      <c r="F145" s="32">
        <v>1</v>
      </c>
      <c r="G145" s="32" t="s">
        <v>19</v>
      </c>
      <c r="H145" s="145">
        <v>0</v>
      </c>
      <c r="I145" s="140">
        <f t="shared" si="2"/>
        <v>29209315.52</v>
      </c>
      <c r="J145" s="140">
        <v>29209315.52</v>
      </c>
      <c r="K145" s="32">
        <v>0</v>
      </c>
      <c r="L145" s="32">
        <v>0</v>
      </c>
      <c r="M145" s="34" t="s">
        <v>149</v>
      </c>
      <c r="N145" s="32" t="s">
        <v>21</v>
      </c>
      <c r="O145" s="49" t="s">
        <v>150</v>
      </c>
      <c r="P145" s="71">
        <v>7235314</v>
      </c>
      <c r="Q145" s="149" t="s">
        <v>151</v>
      </c>
      <c r="R145" s="147"/>
    </row>
    <row r="146" spans="1:18" s="23" customFormat="1" ht="31.5">
      <c r="A146" s="46">
        <v>85101707</v>
      </c>
      <c r="B146" s="150" t="s">
        <v>168</v>
      </c>
      <c r="C146" s="32">
        <v>1</v>
      </c>
      <c r="D146" s="32">
        <v>1</v>
      </c>
      <c r="E146" s="32">
        <v>9.2</v>
      </c>
      <c r="F146" s="32">
        <v>1</v>
      </c>
      <c r="G146" s="32" t="s">
        <v>19</v>
      </c>
      <c r="H146" s="145">
        <v>0</v>
      </c>
      <c r="I146" s="140">
        <f t="shared" si="2"/>
        <v>29209315.52</v>
      </c>
      <c r="J146" s="140">
        <v>29209315.52</v>
      </c>
      <c r="K146" s="32">
        <v>0</v>
      </c>
      <c r="L146" s="32">
        <v>0</v>
      </c>
      <c r="M146" s="34" t="s">
        <v>149</v>
      </c>
      <c r="N146" s="32" t="s">
        <v>21</v>
      </c>
      <c r="O146" s="49" t="s">
        <v>150</v>
      </c>
      <c r="P146" s="71">
        <v>7235314</v>
      </c>
      <c r="Q146" s="149" t="s">
        <v>151</v>
      </c>
      <c r="R146" s="147"/>
    </row>
    <row r="147" spans="1:18" s="23" customFormat="1" ht="31.5">
      <c r="A147" s="151">
        <v>85101707</v>
      </c>
      <c r="B147" s="152" t="s">
        <v>168</v>
      </c>
      <c r="C147" s="32">
        <v>1</v>
      </c>
      <c r="D147" s="32">
        <v>1</v>
      </c>
      <c r="E147" s="32">
        <v>9.2</v>
      </c>
      <c r="F147" s="32">
        <v>1</v>
      </c>
      <c r="G147" s="32" t="s">
        <v>19</v>
      </c>
      <c r="H147" s="145">
        <v>0</v>
      </c>
      <c r="I147" s="140">
        <f t="shared" si="2"/>
        <v>29209315.52</v>
      </c>
      <c r="J147" s="140">
        <v>29209315.52</v>
      </c>
      <c r="K147" s="32">
        <v>0</v>
      </c>
      <c r="L147" s="32">
        <v>0</v>
      </c>
      <c r="M147" s="34" t="s">
        <v>149</v>
      </c>
      <c r="N147" s="32" t="s">
        <v>21</v>
      </c>
      <c r="O147" s="49" t="s">
        <v>150</v>
      </c>
      <c r="P147" s="71">
        <v>7235314</v>
      </c>
      <c r="Q147" s="149" t="s">
        <v>151</v>
      </c>
      <c r="R147" s="147"/>
    </row>
    <row r="148" spans="1:18" s="23" customFormat="1" ht="31.5">
      <c r="A148" s="151">
        <v>85101707</v>
      </c>
      <c r="B148" s="152" t="s">
        <v>169</v>
      </c>
      <c r="C148" s="32">
        <v>1</v>
      </c>
      <c r="D148" s="32">
        <v>1</v>
      </c>
      <c r="E148" s="32">
        <v>9.2</v>
      </c>
      <c r="F148" s="32">
        <v>1</v>
      </c>
      <c r="G148" s="32" t="s">
        <v>19</v>
      </c>
      <c r="H148" s="145">
        <v>0</v>
      </c>
      <c r="I148" s="140">
        <f t="shared" si="2"/>
        <v>29209315.52</v>
      </c>
      <c r="J148" s="140">
        <v>29209315.52</v>
      </c>
      <c r="K148" s="32">
        <v>0</v>
      </c>
      <c r="L148" s="32">
        <v>0</v>
      </c>
      <c r="M148" s="34" t="s">
        <v>149</v>
      </c>
      <c r="N148" s="32" t="s">
        <v>21</v>
      </c>
      <c r="O148" s="49" t="s">
        <v>150</v>
      </c>
      <c r="P148" s="71">
        <v>7235314</v>
      </c>
      <c r="Q148" s="149" t="s">
        <v>151</v>
      </c>
      <c r="R148" s="147"/>
    </row>
    <row r="149" spans="1:18" s="23" customFormat="1" ht="31.5">
      <c r="A149" s="151">
        <v>85101707</v>
      </c>
      <c r="B149" s="152" t="s">
        <v>170</v>
      </c>
      <c r="C149" s="32">
        <v>1</v>
      </c>
      <c r="D149" s="32">
        <v>1</v>
      </c>
      <c r="E149" s="32">
        <v>9.2</v>
      </c>
      <c r="F149" s="32">
        <v>1</v>
      </c>
      <c r="G149" s="32" t="s">
        <v>19</v>
      </c>
      <c r="H149" s="145">
        <v>0</v>
      </c>
      <c r="I149" s="140">
        <f t="shared" si="2"/>
        <v>29209315.52</v>
      </c>
      <c r="J149" s="140">
        <v>29209315.52</v>
      </c>
      <c r="K149" s="32">
        <v>0</v>
      </c>
      <c r="L149" s="32">
        <v>0</v>
      </c>
      <c r="M149" s="34" t="s">
        <v>149</v>
      </c>
      <c r="N149" s="32" t="s">
        <v>21</v>
      </c>
      <c r="O149" s="49" t="s">
        <v>150</v>
      </c>
      <c r="P149" s="71">
        <v>7235314</v>
      </c>
      <c r="Q149" s="149" t="s">
        <v>151</v>
      </c>
      <c r="R149" s="147"/>
    </row>
    <row r="150" spans="1:18" s="23" customFormat="1" ht="31.5">
      <c r="A150" s="151">
        <v>85101707</v>
      </c>
      <c r="B150" s="152" t="s">
        <v>164</v>
      </c>
      <c r="C150" s="32">
        <v>1</v>
      </c>
      <c r="D150" s="32">
        <v>1</v>
      </c>
      <c r="E150" s="32">
        <v>9.2</v>
      </c>
      <c r="F150" s="32">
        <v>1</v>
      </c>
      <c r="G150" s="32" t="s">
        <v>19</v>
      </c>
      <c r="H150" s="145">
        <v>0</v>
      </c>
      <c r="I150" s="140">
        <f t="shared" si="2"/>
        <v>29209315.52</v>
      </c>
      <c r="J150" s="140">
        <v>29209315.52</v>
      </c>
      <c r="K150" s="32">
        <v>0</v>
      </c>
      <c r="L150" s="32">
        <v>0</v>
      </c>
      <c r="M150" s="34" t="s">
        <v>149</v>
      </c>
      <c r="N150" s="32" t="s">
        <v>21</v>
      </c>
      <c r="O150" s="49" t="s">
        <v>150</v>
      </c>
      <c r="P150" s="71">
        <v>7235314</v>
      </c>
      <c r="Q150" s="149" t="s">
        <v>151</v>
      </c>
      <c r="R150" s="147"/>
    </row>
    <row r="151" spans="1:18" s="23" customFormat="1" ht="31.5">
      <c r="A151" s="151">
        <v>85101707</v>
      </c>
      <c r="B151" s="152" t="s">
        <v>164</v>
      </c>
      <c r="C151" s="32">
        <v>1</v>
      </c>
      <c r="D151" s="32">
        <v>1</v>
      </c>
      <c r="E151" s="32">
        <v>9.2</v>
      </c>
      <c r="F151" s="32">
        <v>1</v>
      </c>
      <c r="G151" s="32" t="s">
        <v>19</v>
      </c>
      <c r="H151" s="145">
        <v>0</v>
      </c>
      <c r="I151" s="140">
        <f t="shared" si="2"/>
        <v>29209315.52</v>
      </c>
      <c r="J151" s="140">
        <v>29209315.52</v>
      </c>
      <c r="K151" s="32">
        <v>0</v>
      </c>
      <c r="L151" s="32">
        <v>0</v>
      </c>
      <c r="M151" s="34" t="s">
        <v>149</v>
      </c>
      <c r="N151" s="32" t="s">
        <v>21</v>
      </c>
      <c r="O151" s="49" t="s">
        <v>150</v>
      </c>
      <c r="P151" s="71">
        <v>7235314</v>
      </c>
      <c r="Q151" s="149" t="s">
        <v>151</v>
      </c>
      <c r="R151" s="147"/>
    </row>
    <row r="152" spans="1:18" s="23" customFormat="1" ht="31.5">
      <c r="A152" s="151">
        <v>85101707</v>
      </c>
      <c r="B152" s="152" t="s">
        <v>164</v>
      </c>
      <c r="C152" s="32">
        <v>1</v>
      </c>
      <c r="D152" s="32">
        <v>1</v>
      </c>
      <c r="E152" s="32">
        <v>9.2</v>
      </c>
      <c r="F152" s="32">
        <v>1</v>
      </c>
      <c r="G152" s="32" t="s">
        <v>19</v>
      </c>
      <c r="H152" s="145">
        <v>0</v>
      </c>
      <c r="I152" s="140">
        <f t="shared" si="2"/>
        <v>29209315.52</v>
      </c>
      <c r="J152" s="140">
        <v>29209315.52</v>
      </c>
      <c r="K152" s="32">
        <v>0</v>
      </c>
      <c r="L152" s="32">
        <v>0</v>
      </c>
      <c r="M152" s="34" t="s">
        <v>149</v>
      </c>
      <c r="N152" s="32" t="s">
        <v>21</v>
      </c>
      <c r="O152" s="49" t="s">
        <v>150</v>
      </c>
      <c r="P152" s="71">
        <v>7235314</v>
      </c>
      <c r="Q152" s="149" t="s">
        <v>151</v>
      </c>
      <c r="R152" s="147"/>
    </row>
    <row r="153" spans="1:18" s="23" customFormat="1" ht="31.5">
      <c r="A153" s="151">
        <v>85101707</v>
      </c>
      <c r="B153" s="152" t="s">
        <v>164</v>
      </c>
      <c r="C153" s="32">
        <v>1</v>
      </c>
      <c r="D153" s="32">
        <v>1</v>
      </c>
      <c r="E153" s="32">
        <v>9.2</v>
      </c>
      <c r="F153" s="32">
        <v>1</v>
      </c>
      <c r="G153" s="32" t="s">
        <v>19</v>
      </c>
      <c r="H153" s="145">
        <v>0</v>
      </c>
      <c r="I153" s="140">
        <f t="shared" si="2"/>
        <v>29209315.52</v>
      </c>
      <c r="J153" s="140">
        <v>29209315.52</v>
      </c>
      <c r="K153" s="32">
        <v>0</v>
      </c>
      <c r="L153" s="32">
        <v>0</v>
      </c>
      <c r="M153" s="34" t="s">
        <v>149</v>
      </c>
      <c r="N153" s="32" t="s">
        <v>21</v>
      </c>
      <c r="O153" s="49" t="s">
        <v>150</v>
      </c>
      <c r="P153" s="71">
        <v>7235314</v>
      </c>
      <c r="Q153" s="149" t="s">
        <v>151</v>
      </c>
      <c r="R153" s="147"/>
    </row>
    <row r="154" spans="1:18" s="23" customFormat="1" ht="31.5">
      <c r="A154" s="151">
        <v>85101707</v>
      </c>
      <c r="B154" s="152" t="s">
        <v>164</v>
      </c>
      <c r="C154" s="32">
        <v>1</v>
      </c>
      <c r="D154" s="32">
        <v>1</v>
      </c>
      <c r="E154" s="32">
        <v>9.2</v>
      </c>
      <c r="F154" s="32">
        <v>1</v>
      </c>
      <c r="G154" s="32" t="s">
        <v>19</v>
      </c>
      <c r="H154" s="145">
        <v>0</v>
      </c>
      <c r="I154" s="140">
        <f t="shared" si="2"/>
        <v>29209315.52</v>
      </c>
      <c r="J154" s="140">
        <v>29209315.52</v>
      </c>
      <c r="K154" s="32">
        <v>0</v>
      </c>
      <c r="L154" s="32">
        <v>0</v>
      </c>
      <c r="M154" s="34" t="s">
        <v>149</v>
      </c>
      <c r="N154" s="32" t="s">
        <v>21</v>
      </c>
      <c r="O154" s="49" t="s">
        <v>150</v>
      </c>
      <c r="P154" s="71">
        <v>7235314</v>
      </c>
      <c r="Q154" s="149" t="s">
        <v>151</v>
      </c>
      <c r="R154" s="147"/>
    </row>
    <row r="155" spans="1:18" s="23" customFormat="1" ht="31.5">
      <c r="A155" s="151">
        <v>85101707</v>
      </c>
      <c r="B155" s="152" t="s">
        <v>171</v>
      </c>
      <c r="C155" s="32">
        <v>1</v>
      </c>
      <c r="D155" s="32">
        <v>1</v>
      </c>
      <c r="E155" s="32">
        <v>9.2</v>
      </c>
      <c r="F155" s="32">
        <v>1</v>
      </c>
      <c r="G155" s="32" t="s">
        <v>19</v>
      </c>
      <c r="H155" s="145">
        <v>0</v>
      </c>
      <c r="I155" s="140">
        <f t="shared" si="2"/>
        <v>29209315.52</v>
      </c>
      <c r="J155" s="140">
        <v>29209315.52</v>
      </c>
      <c r="K155" s="32">
        <v>0</v>
      </c>
      <c r="L155" s="32">
        <v>0</v>
      </c>
      <c r="M155" s="34" t="s">
        <v>149</v>
      </c>
      <c r="N155" s="32" t="s">
        <v>21</v>
      </c>
      <c r="O155" s="49" t="s">
        <v>150</v>
      </c>
      <c r="P155" s="71">
        <v>7235314</v>
      </c>
      <c r="Q155" s="149" t="s">
        <v>151</v>
      </c>
      <c r="R155" s="147"/>
    </row>
    <row r="156" spans="1:18" s="23" customFormat="1" ht="31.5">
      <c r="A156" s="151">
        <v>80101507</v>
      </c>
      <c r="B156" s="152" t="s">
        <v>172</v>
      </c>
      <c r="C156" s="32">
        <v>1</v>
      </c>
      <c r="D156" s="32">
        <v>1</v>
      </c>
      <c r="E156" s="32">
        <v>9.2</v>
      </c>
      <c r="F156" s="32">
        <v>1</v>
      </c>
      <c r="G156" s="32" t="s">
        <v>19</v>
      </c>
      <c r="H156" s="145">
        <v>0</v>
      </c>
      <c r="I156" s="140">
        <f t="shared" si="2"/>
        <v>29209315.52</v>
      </c>
      <c r="J156" s="140">
        <v>29209315.52</v>
      </c>
      <c r="K156" s="32">
        <v>0</v>
      </c>
      <c r="L156" s="32">
        <v>0</v>
      </c>
      <c r="M156" s="34" t="s">
        <v>149</v>
      </c>
      <c r="N156" s="32" t="s">
        <v>21</v>
      </c>
      <c r="O156" s="49" t="s">
        <v>150</v>
      </c>
      <c r="P156" s="71">
        <v>7235314</v>
      </c>
      <c r="Q156" s="149" t="s">
        <v>151</v>
      </c>
      <c r="R156" s="147"/>
    </row>
    <row r="157" spans="1:18" s="23" customFormat="1" ht="31.5">
      <c r="A157" s="151">
        <v>80161500</v>
      </c>
      <c r="B157" s="152" t="s">
        <v>173</v>
      </c>
      <c r="C157" s="32">
        <v>1</v>
      </c>
      <c r="D157" s="32">
        <v>1</v>
      </c>
      <c r="E157" s="32">
        <v>10</v>
      </c>
      <c r="F157" s="32">
        <v>1</v>
      </c>
      <c r="G157" s="32" t="s">
        <v>19</v>
      </c>
      <c r="H157" s="145">
        <v>0</v>
      </c>
      <c r="I157" s="140">
        <f>3174925.6*E157</f>
        <v>31749256</v>
      </c>
      <c r="J157" s="140">
        <v>31749256</v>
      </c>
      <c r="K157" s="32">
        <v>0</v>
      </c>
      <c r="L157" s="32">
        <v>0</v>
      </c>
      <c r="M157" s="34" t="s">
        <v>149</v>
      </c>
      <c r="N157" s="32" t="s">
        <v>21</v>
      </c>
      <c r="O157" s="49" t="s">
        <v>150</v>
      </c>
      <c r="P157" s="71">
        <v>7235314</v>
      </c>
      <c r="Q157" s="149" t="s">
        <v>151</v>
      </c>
      <c r="R157" s="147"/>
    </row>
    <row r="158" spans="1:18" s="23" customFormat="1" ht="31.5">
      <c r="A158" s="151">
        <v>85101707</v>
      </c>
      <c r="B158" s="152" t="s">
        <v>174</v>
      </c>
      <c r="C158" s="32">
        <v>1</v>
      </c>
      <c r="D158" s="32">
        <v>1</v>
      </c>
      <c r="E158" s="32">
        <v>10</v>
      </c>
      <c r="F158" s="32">
        <v>1</v>
      </c>
      <c r="G158" s="32" t="s">
        <v>19</v>
      </c>
      <c r="H158" s="145">
        <v>0</v>
      </c>
      <c r="I158" s="140">
        <f aca="true" t="shared" si="3" ref="I158:I169">3174925.6*E158</f>
        <v>31749256</v>
      </c>
      <c r="J158" s="140">
        <v>31749256</v>
      </c>
      <c r="K158" s="32">
        <v>0</v>
      </c>
      <c r="L158" s="32">
        <v>0</v>
      </c>
      <c r="M158" s="34" t="s">
        <v>149</v>
      </c>
      <c r="N158" s="32" t="s">
        <v>21</v>
      </c>
      <c r="O158" s="49" t="s">
        <v>150</v>
      </c>
      <c r="P158" s="71">
        <v>7235314</v>
      </c>
      <c r="Q158" s="149" t="s">
        <v>151</v>
      </c>
      <c r="R158" s="147"/>
    </row>
    <row r="159" spans="1:18" s="23" customFormat="1" ht="31.5">
      <c r="A159" s="151">
        <v>85101707</v>
      </c>
      <c r="B159" s="152" t="s">
        <v>175</v>
      </c>
      <c r="C159" s="32">
        <v>1</v>
      </c>
      <c r="D159" s="32">
        <v>1</v>
      </c>
      <c r="E159" s="32">
        <v>10</v>
      </c>
      <c r="F159" s="32">
        <v>1</v>
      </c>
      <c r="G159" s="32" t="s">
        <v>19</v>
      </c>
      <c r="H159" s="145">
        <v>0</v>
      </c>
      <c r="I159" s="140">
        <f t="shared" si="3"/>
        <v>31749256</v>
      </c>
      <c r="J159" s="140">
        <v>31749256</v>
      </c>
      <c r="K159" s="32">
        <v>0</v>
      </c>
      <c r="L159" s="32">
        <v>0</v>
      </c>
      <c r="M159" s="34" t="s">
        <v>149</v>
      </c>
      <c r="N159" s="32" t="s">
        <v>21</v>
      </c>
      <c r="O159" s="49" t="s">
        <v>150</v>
      </c>
      <c r="P159" s="71">
        <v>7235314</v>
      </c>
      <c r="Q159" s="149" t="s">
        <v>151</v>
      </c>
      <c r="R159" s="147"/>
    </row>
    <row r="160" spans="1:18" s="23" customFormat="1" ht="31.5">
      <c r="A160" s="151">
        <v>80111601</v>
      </c>
      <c r="B160" s="152" t="s">
        <v>176</v>
      </c>
      <c r="C160" s="32">
        <v>1</v>
      </c>
      <c r="D160" s="32">
        <v>1</v>
      </c>
      <c r="E160" s="32">
        <v>10</v>
      </c>
      <c r="F160" s="32">
        <v>1</v>
      </c>
      <c r="G160" s="32" t="s">
        <v>19</v>
      </c>
      <c r="H160" s="145">
        <v>0</v>
      </c>
      <c r="I160" s="140">
        <f t="shared" si="3"/>
        <v>31749256</v>
      </c>
      <c r="J160" s="140">
        <v>31749256</v>
      </c>
      <c r="K160" s="32">
        <v>0</v>
      </c>
      <c r="L160" s="32">
        <v>0</v>
      </c>
      <c r="M160" s="34" t="s">
        <v>149</v>
      </c>
      <c r="N160" s="32" t="s">
        <v>21</v>
      </c>
      <c r="O160" s="49" t="s">
        <v>150</v>
      </c>
      <c r="P160" s="71">
        <v>7235314</v>
      </c>
      <c r="Q160" s="149" t="s">
        <v>151</v>
      </c>
      <c r="R160" s="147"/>
    </row>
    <row r="161" spans="1:18" s="23" customFormat="1" ht="42">
      <c r="A161" s="151">
        <v>85101707</v>
      </c>
      <c r="B161" s="152" t="s">
        <v>177</v>
      </c>
      <c r="C161" s="32">
        <v>1</v>
      </c>
      <c r="D161" s="32">
        <v>1</v>
      </c>
      <c r="E161" s="32">
        <v>10</v>
      </c>
      <c r="F161" s="32">
        <v>1</v>
      </c>
      <c r="G161" s="32" t="s">
        <v>19</v>
      </c>
      <c r="H161" s="145">
        <v>0</v>
      </c>
      <c r="I161" s="140">
        <f t="shared" si="3"/>
        <v>31749256</v>
      </c>
      <c r="J161" s="140">
        <v>31749256</v>
      </c>
      <c r="K161" s="32">
        <v>0</v>
      </c>
      <c r="L161" s="32">
        <v>0</v>
      </c>
      <c r="M161" s="34" t="s">
        <v>149</v>
      </c>
      <c r="N161" s="32" t="s">
        <v>21</v>
      </c>
      <c r="O161" s="49" t="s">
        <v>150</v>
      </c>
      <c r="P161" s="71">
        <v>7235314</v>
      </c>
      <c r="Q161" s="149" t="s">
        <v>151</v>
      </c>
      <c r="R161" s="147"/>
    </row>
    <row r="162" spans="1:18" s="23" customFormat="1" ht="42">
      <c r="A162" s="151">
        <v>85101707</v>
      </c>
      <c r="B162" s="152" t="s">
        <v>178</v>
      </c>
      <c r="C162" s="32">
        <v>1</v>
      </c>
      <c r="D162" s="32">
        <v>1</v>
      </c>
      <c r="E162" s="32">
        <v>10</v>
      </c>
      <c r="F162" s="32">
        <v>1</v>
      </c>
      <c r="G162" s="32" t="s">
        <v>19</v>
      </c>
      <c r="H162" s="145">
        <v>0</v>
      </c>
      <c r="I162" s="140">
        <f t="shared" si="3"/>
        <v>31749256</v>
      </c>
      <c r="J162" s="140">
        <v>31749256</v>
      </c>
      <c r="K162" s="32">
        <v>0</v>
      </c>
      <c r="L162" s="32">
        <v>0</v>
      </c>
      <c r="M162" s="34" t="s">
        <v>149</v>
      </c>
      <c r="N162" s="32" t="s">
        <v>21</v>
      </c>
      <c r="O162" s="49" t="s">
        <v>150</v>
      </c>
      <c r="P162" s="71">
        <v>7235314</v>
      </c>
      <c r="Q162" s="149" t="s">
        <v>151</v>
      </c>
      <c r="R162" s="147"/>
    </row>
    <row r="163" spans="1:18" s="23" customFormat="1" ht="42">
      <c r="A163" s="151">
        <v>85101707</v>
      </c>
      <c r="B163" s="152" t="s">
        <v>178</v>
      </c>
      <c r="C163" s="32">
        <v>1</v>
      </c>
      <c r="D163" s="32">
        <v>1</v>
      </c>
      <c r="E163" s="32">
        <v>10</v>
      </c>
      <c r="F163" s="32">
        <v>1</v>
      </c>
      <c r="G163" s="32" t="s">
        <v>19</v>
      </c>
      <c r="H163" s="145">
        <v>0</v>
      </c>
      <c r="I163" s="140">
        <f t="shared" si="3"/>
        <v>31749256</v>
      </c>
      <c r="J163" s="140">
        <v>31749256</v>
      </c>
      <c r="K163" s="32">
        <v>0</v>
      </c>
      <c r="L163" s="32">
        <v>0</v>
      </c>
      <c r="M163" s="34" t="s">
        <v>149</v>
      </c>
      <c r="N163" s="32" t="s">
        <v>21</v>
      </c>
      <c r="O163" s="49" t="s">
        <v>150</v>
      </c>
      <c r="P163" s="71">
        <v>7235314</v>
      </c>
      <c r="Q163" s="149" t="s">
        <v>151</v>
      </c>
      <c r="R163" s="147"/>
    </row>
    <row r="164" spans="1:18" s="23" customFormat="1" ht="31.5">
      <c r="A164" s="151">
        <v>84111500</v>
      </c>
      <c r="B164" s="152" t="s">
        <v>179</v>
      </c>
      <c r="C164" s="32">
        <v>1</v>
      </c>
      <c r="D164" s="32">
        <v>1</v>
      </c>
      <c r="E164" s="32">
        <v>10</v>
      </c>
      <c r="F164" s="32">
        <v>1</v>
      </c>
      <c r="G164" s="32" t="s">
        <v>19</v>
      </c>
      <c r="H164" s="145">
        <v>0</v>
      </c>
      <c r="I164" s="140">
        <f t="shared" si="3"/>
        <v>31749256</v>
      </c>
      <c r="J164" s="140">
        <v>31749256</v>
      </c>
      <c r="K164" s="32">
        <v>0</v>
      </c>
      <c r="L164" s="32">
        <v>0</v>
      </c>
      <c r="M164" s="34" t="s">
        <v>149</v>
      </c>
      <c r="N164" s="32" t="s">
        <v>21</v>
      </c>
      <c r="O164" s="49" t="s">
        <v>150</v>
      </c>
      <c r="P164" s="71">
        <v>7235314</v>
      </c>
      <c r="Q164" s="149" t="s">
        <v>151</v>
      </c>
      <c r="R164" s="147"/>
    </row>
    <row r="165" spans="1:18" s="23" customFormat="1" ht="31.5">
      <c r="A165" s="151">
        <v>80101507</v>
      </c>
      <c r="B165" s="152" t="s">
        <v>180</v>
      </c>
      <c r="C165" s="32">
        <v>1</v>
      </c>
      <c r="D165" s="32">
        <v>1</v>
      </c>
      <c r="E165" s="32">
        <v>10</v>
      </c>
      <c r="F165" s="32">
        <v>1</v>
      </c>
      <c r="G165" s="32" t="s">
        <v>19</v>
      </c>
      <c r="H165" s="145">
        <v>0</v>
      </c>
      <c r="I165" s="140">
        <f t="shared" si="3"/>
        <v>31749256</v>
      </c>
      <c r="J165" s="140">
        <v>31749256</v>
      </c>
      <c r="K165" s="32">
        <v>0</v>
      </c>
      <c r="L165" s="32">
        <v>0</v>
      </c>
      <c r="M165" s="34" t="s">
        <v>149</v>
      </c>
      <c r="N165" s="32" t="s">
        <v>21</v>
      </c>
      <c r="O165" s="49" t="s">
        <v>150</v>
      </c>
      <c r="P165" s="71">
        <v>7235314</v>
      </c>
      <c r="Q165" s="149" t="s">
        <v>151</v>
      </c>
      <c r="R165" s="147"/>
    </row>
    <row r="166" spans="1:18" s="23" customFormat="1" ht="31.5">
      <c r="A166" s="151">
        <v>80161500</v>
      </c>
      <c r="B166" s="152" t="s">
        <v>181</v>
      </c>
      <c r="C166" s="32">
        <v>1</v>
      </c>
      <c r="D166" s="32">
        <v>1</v>
      </c>
      <c r="E166" s="32">
        <v>10</v>
      </c>
      <c r="F166" s="32">
        <v>1</v>
      </c>
      <c r="G166" s="32" t="s">
        <v>19</v>
      </c>
      <c r="H166" s="145">
        <v>0</v>
      </c>
      <c r="I166" s="140">
        <f t="shared" si="3"/>
        <v>31749256</v>
      </c>
      <c r="J166" s="140">
        <v>31749256</v>
      </c>
      <c r="K166" s="32">
        <v>0</v>
      </c>
      <c r="L166" s="32">
        <v>0</v>
      </c>
      <c r="M166" s="34" t="s">
        <v>149</v>
      </c>
      <c r="N166" s="32" t="s">
        <v>21</v>
      </c>
      <c r="O166" s="49" t="s">
        <v>150</v>
      </c>
      <c r="P166" s="71">
        <v>7235314</v>
      </c>
      <c r="Q166" s="149" t="s">
        <v>151</v>
      </c>
      <c r="R166" s="147"/>
    </row>
    <row r="167" spans="1:18" s="23" customFormat="1" ht="31.5">
      <c r="A167" s="151">
        <v>80111601</v>
      </c>
      <c r="B167" s="152" t="s">
        <v>182</v>
      </c>
      <c r="C167" s="32">
        <v>1</v>
      </c>
      <c r="D167" s="32">
        <v>1</v>
      </c>
      <c r="E167" s="32">
        <v>10</v>
      </c>
      <c r="F167" s="32">
        <v>1</v>
      </c>
      <c r="G167" s="32" t="s">
        <v>19</v>
      </c>
      <c r="H167" s="145">
        <v>0</v>
      </c>
      <c r="I167" s="140">
        <f t="shared" si="3"/>
        <v>31749256</v>
      </c>
      <c r="J167" s="140">
        <v>31749256</v>
      </c>
      <c r="K167" s="32">
        <v>0</v>
      </c>
      <c r="L167" s="32">
        <v>0</v>
      </c>
      <c r="M167" s="34" t="s">
        <v>149</v>
      </c>
      <c r="N167" s="32" t="s">
        <v>21</v>
      </c>
      <c r="O167" s="49" t="s">
        <v>150</v>
      </c>
      <c r="P167" s="71">
        <v>7235314</v>
      </c>
      <c r="Q167" s="149" t="s">
        <v>151</v>
      </c>
      <c r="R167" s="147"/>
    </row>
    <row r="168" spans="1:18" s="23" customFormat="1" ht="31.5">
      <c r="A168" s="12">
        <v>80161501</v>
      </c>
      <c r="B168" s="153" t="s">
        <v>152</v>
      </c>
      <c r="C168" s="32">
        <v>1</v>
      </c>
      <c r="D168" s="32">
        <v>1</v>
      </c>
      <c r="E168" s="32">
        <v>10</v>
      </c>
      <c r="F168" s="32">
        <v>1</v>
      </c>
      <c r="G168" s="32" t="s">
        <v>19</v>
      </c>
      <c r="H168" s="145">
        <v>0</v>
      </c>
      <c r="I168" s="140">
        <f t="shared" si="3"/>
        <v>31749256</v>
      </c>
      <c r="J168" s="140">
        <v>31749256</v>
      </c>
      <c r="K168" s="32">
        <v>0</v>
      </c>
      <c r="L168" s="32">
        <v>0</v>
      </c>
      <c r="M168" s="34" t="s">
        <v>149</v>
      </c>
      <c r="N168" s="32" t="s">
        <v>21</v>
      </c>
      <c r="O168" s="49" t="s">
        <v>150</v>
      </c>
      <c r="P168" s="71">
        <v>7235314</v>
      </c>
      <c r="Q168" s="149" t="s">
        <v>151</v>
      </c>
      <c r="R168" s="35"/>
    </row>
    <row r="169" spans="1:18" s="23" customFormat="1" ht="31.5">
      <c r="A169" s="12">
        <v>80161501</v>
      </c>
      <c r="B169" s="153" t="s">
        <v>152</v>
      </c>
      <c r="C169" s="32">
        <v>1</v>
      </c>
      <c r="D169" s="32">
        <v>1</v>
      </c>
      <c r="E169" s="32">
        <v>10</v>
      </c>
      <c r="F169" s="32">
        <v>1</v>
      </c>
      <c r="G169" s="32" t="s">
        <v>19</v>
      </c>
      <c r="H169" s="145">
        <v>0</v>
      </c>
      <c r="I169" s="140">
        <f t="shared" si="3"/>
        <v>31749256</v>
      </c>
      <c r="J169" s="140">
        <v>31749256</v>
      </c>
      <c r="K169" s="32">
        <v>0</v>
      </c>
      <c r="L169" s="32">
        <v>0</v>
      </c>
      <c r="M169" s="34" t="s">
        <v>149</v>
      </c>
      <c r="N169" s="32" t="s">
        <v>21</v>
      </c>
      <c r="O169" s="49" t="s">
        <v>150</v>
      </c>
      <c r="P169" s="71">
        <v>7235314</v>
      </c>
      <c r="Q169" s="149" t="s">
        <v>151</v>
      </c>
      <c r="R169" s="35"/>
    </row>
    <row r="170" spans="1:18" s="23" customFormat="1" ht="31.5">
      <c r="A170" s="151">
        <v>85101500</v>
      </c>
      <c r="B170" s="152" t="s">
        <v>183</v>
      </c>
      <c r="C170" s="32">
        <v>1</v>
      </c>
      <c r="D170" s="32">
        <v>1</v>
      </c>
      <c r="E170" s="32">
        <v>11</v>
      </c>
      <c r="F170" s="32">
        <v>1</v>
      </c>
      <c r="G170" s="32" t="s">
        <v>19</v>
      </c>
      <c r="H170" s="145">
        <v>1</v>
      </c>
      <c r="I170" s="140">
        <v>1000000000</v>
      </c>
      <c r="J170" s="140">
        <v>1000000000</v>
      </c>
      <c r="K170" s="32">
        <v>0</v>
      </c>
      <c r="L170" s="32">
        <v>0</v>
      </c>
      <c r="M170" s="34" t="s">
        <v>149</v>
      </c>
      <c r="N170" s="32" t="s">
        <v>21</v>
      </c>
      <c r="O170" s="49" t="s">
        <v>150</v>
      </c>
      <c r="P170" s="71">
        <v>7235314</v>
      </c>
      <c r="Q170" s="149" t="s">
        <v>151</v>
      </c>
      <c r="R170" s="147"/>
    </row>
    <row r="171" spans="1:18" s="23" customFormat="1" ht="31.5">
      <c r="A171" s="151">
        <v>85101500</v>
      </c>
      <c r="B171" s="152" t="s">
        <v>184</v>
      </c>
      <c r="C171" s="32">
        <v>1</v>
      </c>
      <c r="D171" s="32">
        <v>1</v>
      </c>
      <c r="E171" s="32">
        <v>12</v>
      </c>
      <c r="F171" s="32">
        <v>1</v>
      </c>
      <c r="G171" s="32" t="s">
        <v>19</v>
      </c>
      <c r="H171" s="145">
        <v>1</v>
      </c>
      <c r="I171" s="140">
        <v>600000000</v>
      </c>
      <c r="J171" s="140">
        <v>600000000</v>
      </c>
      <c r="K171" s="32">
        <v>0</v>
      </c>
      <c r="L171" s="32">
        <v>0</v>
      </c>
      <c r="M171" s="34" t="s">
        <v>149</v>
      </c>
      <c r="N171" s="32" t="s">
        <v>21</v>
      </c>
      <c r="O171" s="49" t="s">
        <v>150</v>
      </c>
      <c r="P171" s="71">
        <v>7235314</v>
      </c>
      <c r="Q171" s="149" t="s">
        <v>151</v>
      </c>
      <c r="R171" s="147"/>
    </row>
    <row r="172" spans="1:18" s="23" customFormat="1" ht="31.5">
      <c r="A172" s="151">
        <v>85101500</v>
      </c>
      <c r="B172" s="152" t="s">
        <v>185</v>
      </c>
      <c r="C172" s="32">
        <v>1</v>
      </c>
      <c r="D172" s="32">
        <v>1</v>
      </c>
      <c r="E172" s="32">
        <v>12</v>
      </c>
      <c r="F172" s="32">
        <v>1</v>
      </c>
      <c r="G172" s="32" t="s">
        <v>19</v>
      </c>
      <c r="H172" s="145">
        <v>4</v>
      </c>
      <c r="I172" s="140">
        <v>419969868</v>
      </c>
      <c r="J172" s="140">
        <v>419969868</v>
      </c>
      <c r="K172" s="32">
        <v>0</v>
      </c>
      <c r="L172" s="32">
        <v>0</v>
      </c>
      <c r="M172" s="34" t="s">
        <v>149</v>
      </c>
      <c r="N172" s="32" t="s">
        <v>21</v>
      </c>
      <c r="O172" s="49" t="s">
        <v>150</v>
      </c>
      <c r="P172" s="71">
        <v>7235314</v>
      </c>
      <c r="Q172" s="149" t="s">
        <v>151</v>
      </c>
      <c r="R172" s="147"/>
    </row>
    <row r="173" spans="1:18" s="23" customFormat="1" ht="31.5">
      <c r="A173" s="151">
        <v>85101500</v>
      </c>
      <c r="B173" s="152" t="s">
        <v>186</v>
      </c>
      <c r="C173" s="32">
        <v>1</v>
      </c>
      <c r="D173" s="32">
        <v>1</v>
      </c>
      <c r="E173" s="32">
        <v>12</v>
      </c>
      <c r="F173" s="32">
        <v>1</v>
      </c>
      <c r="G173" s="32" t="s">
        <v>19</v>
      </c>
      <c r="H173" s="145">
        <v>4</v>
      </c>
      <c r="I173" s="140">
        <v>565448300</v>
      </c>
      <c r="J173" s="140">
        <v>565448300</v>
      </c>
      <c r="K173" s="32">
        <v>0</v>
      </c>
      <c r="L173" s="32">
        <v>0</v>
      </c>
      <c r="M173" s="34" t="s">
        <v>149</v>
      </c>
      <c r="N173" s="32" t="s">
        <v>21</v>
      </c>
      <c r="O173" s="49" t="s">
        <v>150</v>
      </c>
      <c r="P173" s="71">
        <v>7235314</v>
      </c>
      <c r="Q173" s="149" t="s">
        <v>151</v>
      </c>
      <c r="R173" s="147"/>
    </row>
    <row r="174" spans="1:18" s="23" customFormat="1" ht="31.5">
      <c r="A174" s="151">
        <v>85101500</v>
      </c>
      <c r="B174" s="152" t="s">
        <v>187</v>
      </c>
      <c r="C174" s="32">
        <v>1</v>
      </c>
      <c r="D174" s="32">
        <v>1</v>
      </c>
      <c r="E174" s="32">
        <v>12</v>
      </c>
      <c r="F174" s="32">
        <v>1</v>
      </c>
      <c r="G174" s="32" t="s">
        <v>19</v>
      </c>
      <c r="H174" s="145">
        <v>4</v>
      </c>
      <c r="I174" s="140">
        <v>380000000</v>
      </c>
      <c r="J174" s="140">
        <v>380000000</v>
      </c>
      <c r="K174" s="32">
        <v>0</v>
      </c>
      <c r="L174" s="32">
        <v>0</v>
      </c>
      <c r="M174" s="34" t="s">
        <v>149</v>
      </c>
      <c r="N174" s="32" t="s">
        <v>21</v>
      </c>
      <c r="O174" s="49" t="s">
        <v>150</v>
      </c>
      <c r="P174" s="71">
        <v>7235314</v>
      </c>
      <c r="Q174" s="149" t="s">
        <v>151</v>
      </c>
      <c r="R174" s="147"/>
    </row>
    <row r="175" spans="1:18" s="23" customFormat="1" ht="31.5">
      <c r="A175" s="151">
        <v>85101500</v>
      </c>
      <c r="B175" s="152" t="s">
        <v>188</v>
      </c>
      <c r="C175" s="32">
        <v>1</v>
      </c>
      <c r="D175" s="32">
        <v>1</v>
      </c>
      <c r="E175" s="32">
        <v>12</v>
      </c>
      <c r="F175" s="32">
        <v>1</v>
      </c>
      <c r="G175" s="32" t="s">
        <v>19</v>
      </c>
      <c r="H175" s="145">
        <v>4</v>
      </c>
      <c r="I175" s="140">
        <v>353190903</v>
      </c>
      <c r="J175" s="140">
        <v>353190903</v>
      </c>
      <c r="K175" s="32">
        <v>0</v>
      </c>
      <c r="L175" s="32">
        <v>0</v>
      </c>
      <c r="M175" s="34" t="s">
        <v>149</v>
      </c>
      <c r="N175" s="32" t="s">
        <v>21</v>
      </c>
      <c r="O175" s="49" t="s">
        <v>150</v>
      </c>
      <c r="P175" s="71">
        <v>7235314</v>
      </c>
      <c r="Q175" s="149" t="s">
        <v>151</v>
      </c>
      <c r="R175" s="147"/>
    </row>
    <row r="176" spans="1:18" s="23" customFormat="1" ht="31.5">
      <c r="A176" s="151">
        <v>85101500</v>
      </c>
      <c r="B176" s="152" t="s">
        <v>189</v>
      </c>
      <c r="C176" s="32">
        <v>1</v>
      </c>
      <c r="D176" s="32">
        <v>1</v>
      </c>
      <c r="E176" s="32">
        <v>12</v>
      </c>
      <c r="F176" s="32">
        <v>1</v>
      </c>
      <c r="G176" s="32" t="s">
        <v>19</v>
      </c>
      <c r="H176" s="145">
        <v>4</v>
      </c>
      <c r="I176" s="140">
        <v>418188994</v>
      </c>
      <c r="J176" s="140">
        <v>418188994</v>
      </c>
      <c r="K176" s="32">
        <v>0</v>
      </c>
      <c r="L176" s="32">
        <v>0</v>
      </c>
      <c r="M176" s="34" t="s">
        <v>149</v>
      </c>
      <c r="N176" s="32" t="s">
        <v>21</v>
      </c>
      <c r="O176" s="49" t="s">
        <v>150</v>
      </c>
      <c r="P176" s="71">
        <v>7235314</v>
      </c>
      <c r="Q176" s="149" t="s">
        <v>151</v>
      </c>
      <c r="R176" s="147"/>
    </row>
    <row r="177" spans="1:18" s="23" customFormat="1" ht="31.5">
      <c r="A177" s="151">
        <v>85101500</v>
      </c>
      <c r="B177" s="152" t="s">
        <v>190</v>
      </c>
      <c r="C177" s="32">
        <v>1</v>
      </c>
      <c r="D177" s="32">
        <v>1</v>
      </c>
      <c r="E177" s="32">
        <v>12</v>
      </c>
      <c r="F177" s="32">
        <v>1</v>
      </c>
      <c r="G177" s="32" t="s">
        <v>19</v>
      </c>
      <c r="H177" s="145">
        <v>4</v>
      </c>
      <c r="I177" s="140">
        <v>376106792</v>
      </c>
      <c r="J177" s="140">
        <v>376106792</v>
      </c>
      <c r="K177" s="32">
        <v>0</v>
      </c>
      <c r="L177" s="32">
        <v>0</v>
      </c>
      <c r="M177" s="34" t="s">
        <v>149</v>
      </c>
      <c r="N177" s="32" t="s">
        <v>21</v>
      </c>
      <c r="O177" s="49" t="s">
        <v>150</v>
      </c>
      <c r="P177" s="71">
        <v>7235314</v>
      </c>
      <c r="Q177" s="149" t="s">
        <v>151</v>
      </c>
      <c r="R177" s="147"/>
    </row>
    <row r="178" spans="1:18" s="23" customFormat="1" ht="31.5">
      <c r="A178" s="151">
        <v>85101500</v>
      </c>
      <c r="B178" s="152" t="s">
        <v>191</v>
      </c>
      <c r="C178" s="32">
        <v>1</v>
      </c>
      <c r="D178" s="32">
        <v>1</v>
      </c>
      <c r="E178" s="32">
        <v>12</v>
      </c>
      <c r="F178" s="32">
        <v>1</v>
      </c>
      <c r="G178" s="32" t="s">
        <v>19</v>
      </c>
      <c r="H178" s="145">
        <v>4</v>
      </c>
      <c r="I178" s="140">
        <v>432937254</v>
      </c>
      <c r="J178" s="140">
        <v>432937254</v>
      </c>
      <c r="K178" s="32">
        <v>0</v>
      </c>
      <c r="L178" s="32">
        <v>0</v>
      </c>
      <c r="M178" s="34" t="s">
        <v>149</v>
      </c>
      <c r="N178" s="32" t="s">
        <v>21</v>
      </c>
      <c r="O178" s="49" t="s">
        <v>150</v>
      </c>
      <c r="P178" s="71">
        <v>7235314</v>
      </c>
      <c r="Q178" s="149" t="s">
        <v>151</v>
      </c>
      <c r="R178" s="147"/>
    </row>
    <row r="179" spans="1:18" s="23" customFormat="1" ht="31.5">
      <c r="A179" s="151">
        <v>85101500</v>
      </c>
      <c r="B179" s="152" t="s">
        <v>192</v>
      </c>
      <c r="C179" s="32">
        <v>1</v>
      </c>
      <c r="D179" s="32">
        <v>1</v>
      </c>
      <c r="E179" s="32">
        <v>12</v>
      </c>
      <c r="F179" s="32">
        <v>1</v>
      </c>
      <c r="G179" s="32" t="s">
        <v>19</v>
      </c>
      <c r="H179" s="145">
        <v>4</v>
      </c>
      <c r="I179" s="140">
        <v>369297224</v>
      </c>
      <c r="J179" s="140">
        <v>369297224</v>
      </c>
      <c r="K179" s="32">
        <v>0</v>
      </c>
      <c r="L179" s="32">
        <v>0</v>
      </c>
      <c r="M179" s="34" t="s">
        <v>149</v>
      </c>
      <c r="N179" s="32" t="s">
        <v>21</v>
      </c>
      <c r="O179" s="49" t="s">
        <v>150</v>
      </c>
      <c r="P179" s="71">
        <v>7235314</v>
      </c>
      <c r="Q179" s="149" t="s">
        <v>151</v>
      </c>
      <c r="R179" s="147"/>
    </row>
    <row r="180" spans="1:18" s="23" customFormat="1" ht="31.5">
      <c r="A180" s="151">
        <v>85101500</v>
      </c>
      <c r="B180" s="152" t="s">
        <v>193</v>
      </c>
      <c r="C180" s="32">
        <v>1</v>
      </c>
      <c r="D180" s="32">
        <v>1</v>
      </c>
      <c r="E180" s="32">
        <v>12</v>
      </c>
      <c r="F180" s="32">
        <v>1</v>
      </c>
      <c r="G180" s="32" t="s">
        <v>19</v>
      </c>
      <c r="H180" s="145">
        <v>4</v>
      </c>
      <c r="I180" s="140">
        <v>494827793</v>
      </c>
      <c r="J180" s="140">
        <v>494827793</v>
      </c>
      <c r="K180" s="32">
        <v>0</v>
      </c>
      <c r="L180" s="32">
        <v>0</v>
      </c>
      <c r="M180" s="34" t="s">
        <v>149</v>
      </c>
      <c r="N180" s="32" t="s">
        <v>21</v>
      </c>
      <c r="O180" s="49" t="s">
        <v>150</v>
      </c>
      <c r="P180" s="71">
        <v>7235314</v>
      </c>
      <c r="Q180" s="149" t="s">
        <v>151</v>
      </c>
      <c r="R180" s="147"/>
    </row>
    <row r="181" spans="1:18" s="23" customFormat="1" ht="31.5">
      <c r="A181" s="151">
        <v>85101500</v>
      </c>
      <c r="B181" s="152" t="s">
        <v>194</v>
      </c>
      <c r="C181" s="32">
        <v>1</v>
      </c>
      <c r="D181" s="32">
        <v>1</v>
      </c>
      <c r="E181" s="32">
        <v>12</v>
      </c>
      <c r="F181" s="32">
        <v>1</v>
      </c>
      <c r="G181" s="32" t="s">
        <v>19</v>
      </c>
      <c r="H181" s="145">
        <v>4</v>
      </c>
      <c r="I181" s="140">
        <v>385471569</v>
      </c>
      <c r="J181" s="140">
        <v>385471569</v>
      </c>
      <c r="K181" s="32">
        <v>0</v>
      </c>
      <c r="L181" s="32">
        <v>0</v>
      </c>
      <c r="M181" s="34" t="s">
        <v>149</v>
      </c>
      <c r="N181" s="32" t="s">
        <v>21</v>
      </c>
      <c r="O181" s="49" t="s">
        <v>150</v>
      </c>
      <c r="P181" s="71">
        <v>7235314</v>
      </c>
      <c r="Q181" s="149" t="s">
        <v>151</v>
      </c>
      <c r="R181" s="147"/>
    </row>
    <row r="182" spans="1:18" s="23" customFormat="1" ht="31.5">
      <c r="A182" s="151">
        <v>85101500</v>
      </c>
      <c r="B182" s="152" t="s">
        <v>195</v>
      </c>
      <c r="C182" s="32">
        <v>1</v>
      </c>
      <c r="D182" s="32">
        <v>1</v>
      </c>
      <c r="E182" s="32">
        <v>12</v>
      </c>
      <c r="F182" s="32">
        <v>1</v>
      </c>
      <c r="G182" s="32" t="s">
        <v>19</v>
      </c>
      <c r="H182" s="145">
        <v>4</v>
      </c>
      <c r="I182" s="140">
        <v>352111850</v>
      </c>
      <c r="J182" s="140">
        <v>352111850</v>
      </c>
      <c r="K182" s="32">
        <v>0</v>
      </c>
      <c r="L182" s="32">
        <v>0</v>
      </c>
      <c r="M182" s="34" t="s">
        <v>149</v>
      </c>
      <c r="N182" s="32" t="s">
        <v>21</v>
      </c>
      <c r="O182" s="49" t="s">
        <v>150</v>
      </c>
      <c r="P182" s="71">
        <v>7235314</v>
      </c>
      <c r="Q182" s="149" t="s">
        <v>151</v>
      </c>
      <c r="R182" s="147"/>
    </row>
    <row r="183" spans="1:18" s="23" customFormat="1" ht="31.5">
      <c r="A183" s="151">
        <v>85101500</v>
      </c>
      <c r="B183" s="152" t="s">
        <v>196</v>
      </c>
      <c r="C183" s="32">
        <v>1</v>
      </c>
      <c r="D183" s="32">
        <v>1</v>
      </c>
      <c r="E183" s="32">
        <v>12</v>
      </c>
      <c r="F183" s="32">
        <v>1</v>
      </c>
      <c r="G183" s="32" t="s">
        <v>19</v>
      </c>
      <c r="H183" s="145">
        <v>4</v>
      </c>
      <c r="I183" s="140">
        <v>443771796</v>
      </c>
      <c r="J183" s="140">
        <v>443771796</v>
      </c>
      <c r="K183" s="32">
        <v>0</v>
      </c>
      <c r="L183" s="32">
        <v>0</v>
      </c>
      <c r="M183" s="34" t="s">
        <v>149</v>
      </c>
      <c r="N183" s="32" t="s">
        <v>21</v>
      </c>
      <c r="O183" s="49" t="s">
        <v>150</v>
      </c>
      <c r="P183" s="71">
        <v>7235314</v>
      </c>
      <c r="Q183" s="149" t="s">
        <v>151</v>
      </c>
      <c r="R183" s="147"/>
    </row>
    <row r="184" spans="1:18" s="23" customFormat="1" ht="31.5">
      <c r="A184" s="151">
        <v>85101500</v>
      </c>
      <c r="B184" s="152" t="s">
        <v>197</v>
      </c>
      <c r="C184" s="32">
        <v>1</v>
      </c>
      <c r="D184" s="32">
        <v>1</v>
      </c>
      <c r="E184" s="32">
        <v>12</v>
      </c>
      <c r="F184" s="32">
        <v>1</v>
      </c>
      <c r="G184" s="32" t="s">
        <v>19</v>
      </c>
      <c r="H184" s="145">
        <v>4</v>
      </c>
      <c r="I184" s="140">
        <v>348934139</v>
      </c>
      <c r="J184" s="140">
        <v>348934139</v>
      </c>
      <c r="K184" s="32">
        <v>0</v>
      </c>
      <c r="L184" s="32">
        <v>0</v>
      </c>
      <c r="M184" s="34" t="s">
        <v>149</v>
      </c>
      <c r="N184" s="32" t="s">
        <v>21</v>
      </c>
      <c r="O184" s="49" t="s">
        <v>150</v>
      </c>
      <c r="P184" s="71">
        <v>7235314</v>
      </c>
      <c r="Q184" s="149" t="s">
        <v>151</v>
      </c>
      <c r="R184" s="147"/>
    </row>
    <row r="185" spans="1:18" s="23" customFormat="1" ht="31.5">
      <c r="A185" s="151">
        <v>85101500</v>
      </c>
      <c r="B185" s="152" t="s">
        <v>198</v>
      </c>
      <c r="C185" s="32">
        <v>1</v>
      </c>
      <c r="D185" s="32">
        <v>1</v>
      </c>
      <c r="E185" s="32">
        <v>12</v>
      </c>
      <c r="F185" s="32">
        <v>1</v>
      </c>
      <c r="G185" s="32" t="s">
        <v>19</v>
      </c>
      <c r="H185" s="145">
        <v>4</v>
      </c>
      <c r="I185" s="140">
        <v>402145821</v>
      </c>
      <c r="J185" s="140">
        <v>402145821</v>
      </c>
      <c r="K185" s="32">
        <v>0</v>
      </c>
      <c r="L185" s="32">
        <v>0</v>
      </c>
      <c r="M185" s="34" t="s">
        <v>149</v>
      </c>
      <c r="N185" s="32" t="s">
        <v>21</v>
      </c>
      <c r="O185" s="49" t="s">
        <v>150</v>
      </c>
      <c r="P185" s="71">
        <v>7235314</v>
      </c>
      <c r="Q185" s="149" t="s">
        <v>151</v>
      </c>
      <c r="R185" s="147"/>
    </row>
    <row r="186" spans="1:18" s="23" customFormat="1" ht="31.5">
      <c r="A186" s="151">
        <v>85101500</v>
      </c>
      <c r="B186" s="152" t="s">
        <v>199</v>
      </c>
      <c r="C186" s="32">
        <v>1</v>
      </c>
      <c r="D186" s="32">
        <v>1</v>
      </c>
      <c r="E186" s="32">
        <v>12</v>
      </c>
      <c r="F186" s="32">
        <v>1</v>
      </c>
      <c r="G186" s="32" t="s">
        <v>19</v>
      </c>
      <c r="H186" s="145">
        <v>4</v>
      </c>
      <c r="I186" s="140">
        <f>329711209+8627408</f>
        <v>338338617</v>
      </c>
      <c r="J186" s="140">
        <v>338338617</v>
      </c>
      <c r="K186" s="32">
        <v>0</v>
      </c>
      <c r="L186" s="32">
        <v>0</v>
      </c>
      <c r="M186" s="34" t="s">
        <v>149</v>
      </c>
      <c r="N186" s="32" t="s">
        <v>21</v>
      </c>
      <c r="O186" s="49" t="s">
        <v>150</v>
      </c>
      <c r="P186" s="71">
        <v>7235314</v>
      </c>
      <c r="Q186" s="149" t="s">
        <v>151</v>
      </c>
      <c r="R186" s="147"/>
    </row>
    <row r="187" spans="1:18" s="23" customFormat="1" ht="31.5">
      <c r="A187" s="151">
        <v>85101500</v>
      </c>
      <c r="B187" s="152" t="s">
        <v>200</v>
      </c>
      <c r="C187" s="32">
        <v>1</v>
      </c>
      <c r="D187" s="32">
        <v>1</v>
      </c>
      <c r="E187" s="32">
        <v>12</v>
      </c>
      <c r="F187" s="32">
        <v>1</v>
      </c>
      <c r="G187" s="32" t="s">
        <v>19</v>
      </c>
      <c r="H187" s="145">
        <v>4</v>
      </c>
      <c r="I187" s="140">
        <v>355977777</v>
      </c>
      <c r="J187" s="140">
        <v>355977777</v>
      </c>
      <c r="K187" s="32">
        <v>0</v>
      </c>
      <c r="L187" s="32">
        <v>0</v>
      </c>
      <c r="M187" s="34" t="s">
        <v>149</v>
      </c>
      <c r="N187" s="32" t="s">
        <v>21</v>
      </c>
      <c r="O187" s="49" t="s">
        <v>150</v>
      </c>
      <c r="P187" s="71">
        <v>7235314</v>
      </c>
      <c r="Q187" s="149" t="s">
        <v>151</v>
      </c>
      <c r="R187" s="147"/>
    </row>
    <row r="188" spans="1:18" s="23" customFormat="1" ht="31.5">
      <c r="A188" s="151">
        <v>85101500</v>
      </c>
      <c r="B188" s="152" t="s">
        <v>201</v>
      </c>
      <c r="C188" s="32">
        <v>1</v>
      </c>
      <c r="D188" s="32">
        <v>1</v>
      </c>
      <c r="E188" s="32">
        <v>12</v>
      </c>
      <c r="F188" s="32">
        <v>1</v>
      </c>
      <c r="G188" s="32" t="s">
        <v>19</v>
      </c>
      <c r="H188" s="145">
        <v>4</v>
      </c>
      <c r="I188" s="140">
        <v>344890104</v>
      </c>
      <c r="J188" s="140">
        <v>344890104</v>
      </c>
      <c r="K188" s="32">
        <v>0</v>
      </c>
      <c r="L188" s="32">
        <v>0</v>
      </c>
      <c r="M188" s="34" t="s">
        <v>149</v>
      </c>
      <c r="N188" s="32" t="s">
        <v>21</v>
      </c>
      <c r="O188" s="49" t="s">
        <v>150</v>
      </c>
      <c r="P188" s="71">
        <v>7235314</v>
      </c>
      <c r="Q188" s="149" t="s">
        <v>151</v>
      </c>
      <c r="R188" s="147"/>
    </row>
    <row r="189" spans="1:18" s="23" customFormat="1" ht="31.5">
      <c r="A189" s="151">
        <v>85101500</v>
      </c>
      <c r="B189" s="152" t="s">
        <v>202</v>
      </c>
      <c r="C189" s="32">
        <v>1</v>
      </c>
      <c r="D189" s="32">
        <v>1</v>
      </c>
      <c r="E189" s="32">
        <v>12</v>
      </c>
      <c r="F189" s="32">
        <v>1</v>
      </c>
      <c r="G189" s="32" t="s">
        <v>19</v>
      </c>
      <c r="H189" s="145">
        <v>4</v>
      </c>
      <c r="I189" s="140">
        <v>464669230</v>
      </c>
      <c r="J189" s="140">
        <v>464669230</v>
      </c>
      <c r="K189" s="32">
        <v>0</v>
      </c>
      <c r="L189" s="32">
        <v>0</v>
      </c>
      <c r="M189" s="34" t="s">
        <v>149</v>
      </c>
      <c r="N189" s="32" t="s">
        <v>21</v>
      </c>
      <c r="O189" s="49" t="s">
        <v>150</v>
      </c>
      <c r="P189" s="71">
        <v>7235314</v>
      </c>
      <c r="Q189" s="149" t="s">
        <v>151</v>
      </c>
      <c r="R189" s="147"/>
    </row>
    <row r="190" spans="1:18" s="23" customFormat="1" ht="31.5">
      <c r="A190" s="151">
        <v>85101500</v>
      </c>
      <c r="B190" s="152" t="s">
        <v>203</v>
      </c>
      <c r="C190" s="32">
        <v>1</v>
      </c>
      <c r="D190" s="32">
        <v>1</v>
      </c>
      <c r="E190" s="32">
        <v>12</v>
      </c>
      <c r="F190" s="32">
        <v>1</v>
      </c>
      <c r="G190" s="32" t="s">
        <v>19</v>
      </c>
      <c r="H190" s="145">
        <v>4</v>
      </c>
      <c r="I190" s="140">
        <v>435429631</v>
      </c>
      <c r="J190" s="140">
        <v>435429631</v>
      </c>
      <c r="K190" s="32">
        <v>0</v>
      </c>
      <c r="L190" s="32">
        <v>0</v>
      </c>
      <c r="M190" s="34" t="s">
        <v>149</v>
      </c>
      <c r="N190" s="32" t="s">
        <v>21</v>
      </c>
      <c r="O190" s="49" t="s">
        <v>150</v>
      </c>
      <c r="P190" s="71">
        <v>7235314</v>
      </c>
      <c r="Q190" s="149" t="s">
        <v>151</v>
      </c>
      <c r="R190" s="147"/>
    </row>
    <row r="191" spans="1:18" s="23" customFormat="1" ht="31.5">
      <c r="A191" s="151">
        <v>85101500</v>
      </c>
      <c r="B191" s="152" t="s">
        <v>204</v>
      </c>
      <c r="C191" s="32">
        <v>1</v>
      </c>
      <c r="D191" s="32">
        <v>1</v>
      </c>
      <c r="E191" s="32">
        <v>12</v>
      </c>
      <c r="F191" s="32">
        <v>1</v>
      </c>
      <c r="G191" s="32" t="s">
        <v>19</v>
      </c>
      <c r="H191" s="145">
        <v>4</v>
      </c>
      <c r="I191" s="140">
        <v>355251408</v>
      </c>
      <c r="J191" s="140">
        <v>355251408</v>
      </c>
      <c r="K191" s="32">
        <v>0</v>
      </c>
      <c r="L191" s="32">
        <v>0</v>
      </c>
      <c r="M191" s="34" t="s">
        <v>149</v>
      </c>
      <c r="N191" s="32" t="s">
        <v>21</v>
      </c>
      <c r="O191" s="49" t="s">
        <v>150</v>
      </c>
      <c r="P191" s="71">
        <v>7235314</v>
      </c>
      <c r="Q191" s="149" t="s">
        <v>151</v>
      </c>
      <c r="R191" s="147"/>
    </row>
    <row r="192" spans="1:18" s="23" customFormat="1" ht="31.5">
      <c r="A192" s="151">
        <v>85101500</v>
      </c>
      <c r="B192" s="152" t="s">
        <v>205</v>
      </c>
      <c r="C192" s="32">
        <v>1</v>
      </c>
      <c r="D192" s="32">
        <v>1</v>
      </c>
      <c r="E192" s="32">
        <v>12</v>
      </c>
      <c r="F192" s="32">
        <v>1</v>
      </c>
      <c r="G192" s="32" t="s">
        <v>19</v>
      </c>
      <c r="H192" s="145">
        <v>4</v>
      </c>
      <c r="I192" s="140">
        <v>308314544</v>
      </c>
      <c r="J192" s="140">
        <v>308314544</v>
      </c>
      <c r="K192" s="32">
        <v>0</v>
      </c>
      <c r="L192" s="32">
        <v>0</v>
      </c>
      <c r="M192" s="34" t="s">
        <v>149</v>
      </c>
      <c r="N192" s="32" t="s">
        <v>21</v>
      </c>
      <c r="O192" s="49" t="s">
        <v>150</v>
      </c>
      <c r="P192" s="71">
        <v>7235314</v>
      </c>
      <c r="Q192" s="149" t="s">
        <v>151</v>
      </c>
      <c r="R192" s="147"/>
    </row>
    <row r="193" spans="1:18" s="23" customFormat="1" ht="52.5">
      <c r="A193" s="151">
        <v>80131502</v>
      </c>
      <c r="B193" s="152" t="s">
        <v>206</v>
      </c>
      <c r="C193" s="32">
        <v>1</v>
      </c>
      <c r="D193" s="32">
        <v>1</v>
      </c>
      <c r="E193" s="32">
        <v>12</v>
      </c>
      <c r="F193" s="32">
        <v>1</v>
      </c>
      <c r="G193" s="32" t="s">
        <v>19</v>
      </c>
      <c r="H193" s="145">
        <v>0</v>
      </c>
      <c r="I193" s="140">
        <v>10000000</v>
      </c>
      <c r="J193" s="140">
        <v>10000000</v>
      </c>
      <c r="K193" s="32">
        <v>0</v>
      </c>
      <c r="L193" s="32">
        <v>0</v>
      </c>
      <c r="M193" s="34" t="s">
        <v>149</v>
      </c>
      <c r="N193" s="32" t="s">
        <v>21</v>
      </c>
      <c r="O193" s="49" t="s">
        <v>150</v>
      </c>
      <c r="P193" s="71">
        <v>7235314</v>
      </c>
      <c r="Q193" s="149" t="s">
        <v>151</v>
      </c>
      <c r="R193" s="147"/>
    </row>
    <row r="194" spans="1:18" s="23" customFormat="1" ht="52.5">
      <c r="A194" s="151">
        <v>80131502</v>
      </c>
      <c r="B194" s="152" t="s">
        <v>207</v>
      </c>
      <c r="C194" s="32">
        <v>1</v>
      </c>
      <c r="D194" s="32">
        <v>1</v>
      </c>
      <c r="E194" s="32">
        <v>12</v>
      </c>
      <c r="F194" s="32">
        <v>1</v>
      </c>
      <c r="G194" s="32" t="s">
        <v>19</v>
      </c>
      <c r="H194" s="145">
        <v>0</v>
      </c>
      <c r="I194" s="140">
        <v>10000000</v>
      </c>
      <c r="J194" s="140">
        <v>10000000</v>
      </c>
      <c r="K194" s="32">
        <v>0</v>
      </c>
      <c r="L194" s="32">
        <v>0</v>
      </c>
      <c r="M194" s="34" t="s">
        <v>149</v>
      </c>
      <c r="N194" s="32" t="s">
        <v>21</v>
      </c>
      <c r="O194" s="49" t="s">
        <v>150</v>
      </c>
      <c r="P194" s="71">
        <v>7235314</v>
      </c>
      <c r="Q194" s="149" t="s">
        <v>151</v>
      </c>
      <c r="R194" s="147"/>
    </row>
    <row r="195" spans="1:18" s="23" customFormat="1" ht="52.5">
      <c r="A195" s="151">
        <v>81112200</v>
      </c>
      <c r="B195" s="152" t="s">
        <v>208</v>
      </c>
      <c r="C195" s="32">
        <v>4</v>
      </c>
      <c r="D195" s="32">
        <v>3</v>
      </c>
      <c r="E195" s="32">
        <v>8</v>
      </c>
      <c r="F195" s="32">
        <v>1</v>
      </c>
      <c r="G195" s="32" t="s">
        <v>19</v>
      </c>
      <c r="H195" s="145">
        <v>0</v>
      </c>
      <c r="I195" s="140">
        <f>25000000-4025736</f>
        <v>20974264</v>
      </c>
      <c r="J195" s="140">
        <v>25000000</v>
      </c>
      <c r="K195" s="32">
        <v>0</v>
      </c>
      <c r="L195" s="32">
        <v>0</v>
      </c>
      <c r="M195" s="34" t="s">
        <v>149</v>
      </c>
      <c r="N195" s="32" t="s">
        <v>21</v>
      </c>
      <c r="O195" s="49" t="s">
        <v>150</v>
      </c>
      <c r="P195" s="71">
        <v>7235314</v>
      </c>
      <c r="Q195" s="149" t="s">
        <v>151</v>
      </c>
      <c r="R195" s="147"/>
    </row>
    <row r="196" spans="1:18" s="23" customFormat="1" ht="42">
      <c r="A196" s="151">
        <v>81161700</v>
      </c>
      <c r="B196" s="152" t="s">
        <v>209</v>
      </c>
      <c r="C196" s="32">
        <v>4</v>
      </c>
      <c r="D196" s="32">
        <v>3</v>
      </c>
      <c r="E196" s="32">
        <v>8</v>
      </c>
      <c r="F196" s="32">
        <v>1</v>
      </c>
      <c r="G196" s="32" t="s">
        <v>19</v>
      </c>
      <c r="H196" s="145">
        <v>0</v>
      </c>
      <c r="I196" s="140">
        <v>14172744</v>
      </c>
      <c r="J196" s="140">
        <v>14172744</v>
      </c>
      <c r="K196" s="32">
        <v>0</v>
      </c>
      <c r="L196" s="32">
        <v>0</v>
      </c>
      <c r="M196" s="34" t="s">
        <v>149</v>
      </c>
      <c r="N196" s="32" t="s">
        <v>21</v>
      </c>
      <c r="O196" s="49" t="s">
        <v>150</v>
      </c>
      <c r="P196" s="71">
        <v>7235314</v>
      </c>
      <c r="Q196" s="149" t="s">
        <v>151</v>
      </c>
      <c r="R196" s="147"/>
    </row>
    <row r="197" spans="1:18" s="40" customFormat="1" ht="39.75" customHeight="1">
      <c r="A197" s="90" t="s">
        <v>130</v>
      </c>
      <c r="B197" s="37" t="s">
        <v>210</v>
      </c>
      <c r="C197" s="32">
        <v>2</v>
      </c>
      <c r="D197" s="32">
        <v>2</v>
      </c>
      <c r="E197" s="32">
        <v>11</v>
      </c>
      <c r="F197" s="32">
        <v>1</v>
      </c>
      <c r="G197" s="36" t="s">
        <v>19</v>
      </c>
      <c r="H197" s="32">
        <v>4</v>
      </c>
      <c r="I197" s="123">
        <v>33336719</v>
      </c>
      <c r="J197" s="123">
        <f>I197</f>
        <v>33336719</v>
      </c>
      <c r="K197" s="32">
        <v>0</v>
      </c>
      <c r="L197" s="32">
        <v>0</v>
      </c>
      <c r="M197" s="114" t="s">
        <v>211</v>
      </c>
      <c r="N197" s="38" t="s">
        <v>21</v>
      </c>
      <c r="O197" s="34" t="s">
        <v>212</v>
      </c>
      <c r="P197" s="71">
        <v>7235314</v>
      </c>
      <c r="Q197" s="115" t="s">
        <v>213</v>
      </c>
      <c r="R197" s="39"/>
    </row>
    <row r="198" spans="1:18" s="40" customFormat="1" ht="39.75" customHeight="1">
      <c r="A198" s="90" t="s">
        <v>130</v>
      </c>
      <c r="B198" s="37" t="s">
        <v>214</v>
      </c>
      <c r="C198" s="32">
        <v>2</v>
      </c>
      <c r="D198" s="32">
        <v>2</v>
      </c>
      <c r="E198" s="32">
        <v>11</v>
      </c>
      <c r="F198" s="32">
        <v>1</v>
      </c>
      <c r="G198" s="36" t="s">
        <v>19</v>
      </c>
      <c r="H198" s="32">
        <v>4</v>
      </c>
      <c r="I198" s="123">
        <v>33336719</v>
      </c>
      <c r="J198" s="123">
        <f>I198</f>
        <v>33336719</v>
      </c>
      <c r="K198" s="32">
        <v>0</v>
      </c>
      <c r="L198" s="32">
        <v>0</v>
      </c>
      <c r="M198" s="114" t="s">
        <v>211</v>
      </c>
      <c r="N198" s="38" t="s">
        <v>21</v>
      </c>
      <c r="O198" s="34" t="s">
        <v>212</v>
      </c>
      <c r="P198" s="71">
        <v>7235314</v>
      </c>
      <c r="Q198" s="115" t="s">
        <v>213</v>
      </c>
      <c r="R198" s="39"/>
    </row>
    <row r="199" spans="1:18" s="40" customFormat="1" ht="39.75" customHeight="1">
      <c r="A199" s="90" t="s">
        <v>130</v>
      </c>
      <c r="B199" s="37" t="s">
        <v>215</v>
      </c>
      <c r="C199" s="32">
        <v>2</v>
      </c>
      <c r="D199" s="32">
        <v>2</v>
      </c>
      <c r="E199" s="32">
        <v>5.5</v>
      </c>
      <c r="F199" s="32">
        <v>1</v>
      </c>
      <c r="G199" s="36" t="s">
        <v>19</v>
      </c>
      <c r="H199" s="32">
        <v>4</v>
      </c>
      <c r="I199" s="123">
        <v>16668359.399999999</v>
      </c>
      <c r="J199" s="123">
        <f>+I199</f>
        <v>16668359.399999999</v>
      </c>
      <c r="K199" s="32">
        <v>0</v>
      </c>
      <c r="L199" s="32">
        <v>0</v>
      </c>
      <c r="M199" s="114" t="s">
        <v>211</v>
      </c>
      <c r="N199" s="38" t="s">
        <v>21</v>
      </c>
      <c r="O199" s="34" t="s">
        <v>212</v>
      </c>
      <c r="P199" s="71">
        <v>7235314</v>
      </c>
      <c r="Q199" s="115" t="s">
        <v>213</v>
      </c>
      <c r="R199" s="39"/>
    </row>
    <row r="200" spans="1:18" s="40" customFormat="1" ht="39.75" customHeight="1">
      <c r="A200" s="90" t="s">
        <v>130</v>
      </c>
      <c r="B200" s="37" t="s">
        <v>216</v>
      </c>
      <c r="C200" s="32">
        <v>2</v>
      </c>
      <c r="D200" s="32">
        <v>2</v>
      </c>
      <c r="E200" s="35">
        <v>11</v>
      </c>
      <c r="F200" s="32">
        <v>1</v>
      </c>
      <c r="G200" s="36" t="s">
        <v>19</v>
      </c>
      <c r="H200" s="32">
        <v>4</v>
      </c>
      <c r="I200" s="123">
        <v>33336719</v>
      </c>
      <c r="J200" s="123">
        <f aca="true" t="shared" si="4" ref="J200:J209">I200</f>
        <v>33336719</v>
      </c>
      <c r="K200" s="32">
        <v>0</v>
      </c>
      <c r="L200" s="32">
        <v>0</v>
      </c>
      <c r="M200" s="114" t="s">
        <v>211</v>
      </c>
      <c r="N200" s="38" t="s">
        <v>21</v>
      </c>
      <c r="O200" s="34" t="s">
        <v>212</v>
      </c>
      <c r="P200" s="71">
        <v>7235314</v>
      </c>
      <c r="Q200" s="115" t="s">
        <v>213</v>
      </c>
      <c r="R200" s="39"/>
    </row>
    <row r="201" spans="1:18" s="40" customFormat="1" ht="39.75" customHeight="1">
      <c r="A201" s="90" t="s">
        <v>130</v>
      </c>
      <c r="B201" s="37" t="s">
        <v>217</v>
      </c>
      <c r="C201" s="32">
        <v>2</v>
      </c>
      <c r="D201" s="32">
        <v>2</v>
      </c>
      <c r="E201" s="35">
        <v>11</v>
      </c>
      <c r="F201" s="32">
        <v>1</v>
      </c>
      <c r="G201" s="36" t="s">
        <v>218</v>
      </c>
      <c r="H201" s="32">
        <v>4</v>
      </c>
      <c r="I201" s="123">
        <v>33336719</v>
      </c>
      <c r="J201" s="123">
        <f t="shared" si="4"/>
        <v>33336719</v>
      </c>
      <c r="K201" s="32">
        <v>0</v>
      </c>
      <c r="L201" s="32">
        <v>0</v>
      </c>
      <c r="M201" s="114" t="s">
        <v>211</v>
      </c>
      <c r="N201" s="38" t="s">
        <v>21</v>
      </c>
      <c r="O201" s="34" t="s">
        <v>212</v>
      </c>
      <c r="P201" s="71">
        <v>7235314</v>
      </c>
      <c r="Q201" s="115" t="s">
        <v>213</v>
      </c>
      <c r="R201" s="39"/>
    </row>
    <row r="202" spans="1:18" s="40" customFormat="1" ht="39.75" customHeight="1">
      <c r="A202" s="90" t="s">
        <v>130</v>
      </c>
      <c r="B202" s="37" t="s">
        <v>219</v>
      </c>
      <c r="C202" s="32">
        <v>2</v>
      </c>
      <c r="D202" s="32">
        <v>2</v>
      </c>
      <c r="E202" s="35">
        <v>11</v>
      </c>
      <c r="F202" s="32">
        <v>1</v>
      </c>
      <c r="G202" s="36" t="s">
        <v>19</v>
      </c>
      <c r="H202" s="32">
        <v>4</v>
      </c>
      <c r="I202" s="123">
        <v>33336719</v>
      </c>
      <c r="J202" s="123">
        <f t="shared" si="4"/>
        <v>33336719</v>
      </c>
      <c r="K202" s="32">
        <v>0</v>
      </c>
      <c r="L202" s="32">
        <v>0</v>
      </c>
      <c r="M202" s="114" t="s">
        <v>211</v>
      </c>
      <c r="N202" s="38" t="s">
        <v>21</v>
      </c>
      <c r="O202" s="34" t="s">
        <v>212</v>
      </c>
      <c r="P202" s="71">
        <v>7235314</v>
      </c>
      <c r="Q202" s="115" t="s">
        <v>213</v>
      </c>
      <c r="R202" s="39"/>
    </row>
    <row r="203" spans="1:18" s="40" customFormat="1" ht="39.75" customHeight="1">
      <c r="A203" s="90" t="s">
        <v>130</v>
      </c>
      <c r="B203" s="37" t="s">
        <v>220</v>
      </c>
      <c r="C203" s="32">
        <v>2</v>
      </c>
      <c r="D203" s="32">
        <v>2</v>
      </c>
      <c r="E203" s="32">
        <v>11</v>
      </c>
      <c r="F203" s="32">
        <v>1</v>
      </c>
      <c r="G203" s="36" t="s">
        <v>19</v>
      </c>
      <c r="H203" s="32">
        <v>4</v>
      </c>
      <c r="I203" s="123">
        <v>33336719</v>
      </c>
      <c r="J203" s="123">
        <f t="shared" si="4"/>
        <v>33336719</v>
      </c>
      <c r="K203" s="32">
        <v>0</v>
      </c>
      <c r="L203" s="32">
        <v>0</v>
      </c>
      <c r="M203" s="114" t="s">
        <v>211</v>
      </c>
      <c r="N203" s="38" t="s">
        <v>21</v>
      </c>
      <c r="O203" s="34" t="s">
        <v>212</v>
      </c>
      <c r="P203" s="71">
        <v>7235314</v>
      </c>
      <c r="Q203" s="115" t="s">
        <v>213</v>
      </c>
      <c r="R203" s="39"/>
    </row>
    <row r="204" spans="1:18" s="40" customFormat="1" ht="39.75" customHeight="1">
      <c r="A204" s="90" t="s">
        <v>130</v>
      </c>
      <c r="B204" s="37" t="s">
        <v>221</v>
      </c>
      <c r="C204" s="32">
        <v>2</v>
      </c>
      <c r="D204" s="32">
        <v>2</v>
      </c>
      <c r="E204" s="32">
        <v>11</v>
      </c>
      <c r="F204" s="32">
        <v>1</v>
      </c>
      <c r="G204" s="36" t="s">
        <v>19</v>
      </c>
      <c r="H204" s="32">
        <v>4</v>
      </c>
      <c r="I204" s="123">
        <v>33336719</v>
      </c>
      <c r="J204" s="123">
        <f t="shared" si="4"/>
        <v>33336719</v>
      </c>
      <c r="K204" s="32">
        <v>0</v>
      </c>
      <c r="L204" s="32">
        <v>0</v>
      </c>
      <c r="M204" s="114" t="s">
        <v>211</v>
      </c>
      <c r="N204" s="38" t="s">
        <v>21</v>
      </c>
      <c r="O204" s="34" t="s">
        <v>212</v>
      </c>
      <c r="P204" s="71">
        <v>7235314</v>
      </c>
      <c r="Q204" s="115" t="s">
        <v>213</v>
      </c>
      <c r="R204" s="39"/>
    </row>
    <row r="205" spans="1:18" s="40" customFormat="1" ht="39.75" customHeight="1">
      <c r="A205" s="90" t="s">
        <v>130</v>
      </c>
      <c r="B205" s="37" t="s">
        <v>222</v>
      </c>
      <c r="C205" s="32">
        <v>1</v>
      </c>
      <c r="D205" s="32">
        <v>1</v>
      </c>
      <c r="E205" s="32">
        <v>11</v>
      </c>
      <c r="F205" s="32">
        <v>1</v>
      </c>
      <c r="G205" s="36" t="s">
        <v>19</v>
      </c>
      <c r="H205" s="32">
        <v>4</v>
      </c>
      <c r="I205" s="123">
        <v>33336719</v>
      </c>
      <c r="J205" s="123">
        <f t="shared" si="4"/>
        <v>33336719</v>
      </c>
      <c r="K205" s="32">
        <v>0</v>
      </c>
      <c r="L205" s="32">
        <v>0</v>
      </c>
      <c r="M205" s="114" t="s">
        <v>211</v>
      </c>
      <c r="N205" s="38" t="s">
        <v>21</v>
      </c>
      <c r="O205" s="34" t="s">
        <v>212</v>
      </c>
      <c r="P205" s="71">
        <v>7235314</v>
      </c>
      <c r="Q205" s="115" t="s">
        <v>213</v>
      </c>
      <c r="R205" s="39"/>
    </row>
    <row r="206" spans="1:18" s="40" customFormat="1" ht="39.75" customHeight="1">
      <c r="A206" s="90" t="s">
        <v>130</v>
      </c>
      <c r="B206" s="37" t="s">
        <v>223</v>
      </c>
      <c r="C206" s="32">
        <v>1</v>
      </c>
      <c r="D206" s="32">
        <v>1</v>
      </c>
      <c r="E206" s="32">
        <v>11</v>
      </c>
      <c r="F206" s="32">
        <v>1</v>
      </c>
      <c r="G206" s="36" t="s">
        <v>19</v>
      </c>
      <c r="H206" s="32">
        <v>4</v>
      </c>
      <c r="I206" s="123">
        <v>33336719</v>
      </c>
      <c r="J206" s="123">
        <f t="shared" si="4"/>
        <v>33336719</v>
      </c>
      <c r="K206" s="32">
        <v>0</v>
      </c>
      <c r="L206" s="32">
        <v>0</v>
      </c>
      <c r="M206" s="114" t="s">
        <v>211</v>
      </c>
      <c r="N206" s="38" t="s">
        <v>21</v>
      </c>
      <c r="O206" s="34" t="s">
        <v>212</v>
      </c>
      <c r="P206" s="71">
        <v>7235314</v>
      </c>
      <c r="Q206" s="115" t="s">
        <v>213</v>
      </c>
      <c r="R206" s="39"/>
    </row>
    <row r="207" spans="1:18" s="40" customFormat="1" ht="39.75" customHeight="1">
      <c r="A207" s="51" t="s">
        <v>224</v>
      </c>
      <c r="B207" s="37" t="s">
        <v>225</v>
      </c>
      <c r="C207" s="32">
        <v>3</v>
      </c>
      <c r="D207" s="32">
        <v>3</v>
      </c>
      <c r="E207" s="32">
        <v>6</v>
      </c>
      <c r="F207" s="32">
        <v>1</v>
      </c>
      <c r="G207" s="36" t="s">
        <v>53</v>
      </c>
      <c r="H207" s="32">
        <v>4</v>
      </c>
      <c r="I207" s="124">
        <v>80000000</v>
      </c>
      <c r="J207" s="124">
        <f t="shared" si="4"/>
        <v>80000000</v>
      </c>
      <c r="K207" s="32">
        <v>0</v>
      </c>
      <c r="L207" s="32">
        <v>0</v>
      </c>
      <c r="M207" s="114" t="s">
        <v>211</v>
      </c>
      <c r="N207" s="38" t="s">
        <v>21</v>
      </c>
      <c r="O207" s="34" t="s">
        <v>212</v>
      </c>
      <c r="P207" s="71">
        <v>7235314</v>
      </c>
      <c r="Q207" s="115" t="s">
        <v>213</v>
      </c>
      <c r="R207" s="39"/>
    </row>
    <row r="208" spans="1:18" s="40" customFormat="1" ht="39.75" customHeight="1">
      <c r="A208" s="90" t="s">
        <v>226</v>
      </c>
      <c r="B208" s="37" t="s">
        <v>227</v>
      </c>
      <c r="C208" s="32">
        <v>2</v>
      </c>
      <c r="D208" s="32">
        <v>2</v>
      </c>
      <c r="E208" s="32">
        <v>11</v>
      </c>
      <c r="F208" s="32">
        <v>1</v>
      </c>
      <c r="G208" s="36" t="s">
        <v>228</v>
      </c>
      <c r="H208" s="32">
        <v>4</v>
      </c>
      <c r="I208" s="124">
        <v>3000000</v>
      </c>
      <c r="J208" s="124">
        <f t="shared" si="4"/>
        <v>3000000</v>
      </c>
      <c r="K208" s="32">
        <v>0</v>
      </c>
      <c r="L208" s="32">
        <v>0</v>
      </c>
      <c r="M208" s="114" t="s">
        <v>211</v>
      </c>
      <c r="N208" s="38" t="s">
        <v>21</v>
      </c>
      <c r="O208" s="34" t="s">
        <v>212</v>
      </c>
      <c r="P208" s="71">
        <v>7235314</v>
      </c>
      <c r="Q208" s="115" t="s">
        <v>213</v>
      </c>
      <c r="R208" s="39"/>
    </row>
    <row r="209" spans="1:18" s="40" customFormat="1" ht="39.75" customHeight="1">
      <c r="A209" s="91">
        <v>20102301</v>
      </c>
      <c r="B209" s="37" t="s">
        <v>229</v>
      </c>
      <c r="C209" s="32">
        <v>2</v>
      </c>
      <c r="D209" s="32">
        <v>2</v>
      </c>
      <c r="E209" s="32">
        <v>11</v>
      </c>
      <c r="F209" s="41">
        <v>1</v>
      </c>
      <c r="G209" s="36" t="s">
        <v>228</v>
      </c>
      <c r="H209" s="32">
        <v>4</v>
      </c>
      <c r="I209" s="124">
        <v>40000000</v>
      </c>
      <c r="J209" s="124">
        <f t="shared" si="4"/>
        <v>40000000</v>
      </c>
      <c r="K209" s="32">
        <v>0</v>
      </c>
      <c r="L209" s="32">
        <v>0</v>
      </c>
      <c r="M209" s="114" t="s">
        <v>211</v>
      </c>
      <c r="N209" s="38" t="s">
        <v>21</v>
      </c>
      <c r="O209" s="34" t="s">
        <v>212</v>
      </c>
      <c r="P209" s="71">
        <v>7235314</v>
      </c>
      <c r="Q209" s="115" t="s">
        <v>213</v>
      </c>
      <c r="R209" s="39"/>
    </row>
    <row r="210" spans="1:18" s="40" customFormat="1" ht="39.75" customHeight="1">
      <c r="A210" s="90" t="s">
        <v>230</v>
      </c>
      <c r="B210" s="37" t="s">
        <v>231</v>
      </c>
      <c r="C210" s="42">
        <v>5</v>
      </c>
      <c r="D210" s="41">
        <v>5</v>
      </c>
      <c r="E210" s="41">
        <v>6</v>
      </c>
      <c r="F210" s="41">
        <v>1</v>
      </c>
      <c r="G210" s="36" t="s">
        <v>228</v>
      </c>
      <c r="H210" s="35">
        <v>4</v>
      </c>
      <c r="I210" s="125">
        <v>30882068</v>
      </c>
      <c r="J210" s="124">
        <v>30882068</v>
      </c>
      <c r="K210" s="32">
        <v>0</v>
      </c>
      <c r="L210" s="32">
        <v>0</v>
      </c>
      <c r="M210" s="114" t="s">
        <v>211</v>
      </c>
      <c r="N210" s="38" t="s">
        <v>21</v>
      </c>
      <c r="O210" s="34" t="s">
        <v>212</v>
      </c>
      <c r="P210" s="71">
        <v>7235314</v>
      </c>
      <c r="Q210" s="115" t="s">
        <v>213</v>
      </c>
      <c r="R210" s="39"/>
    </row>
    <row r="211" spans="1:18" s="40" customFormat="1" ht="39.75" customHeight="1">
      <c r="A211" s="90" t="s">
        <v>232</v>
      </c>
      <c r="B211" s="37" t="s">
        <v>233</v>
      </c>
      <c r="C211" s="42">
        <v>5</v>
      </c>
      <c r="D211" s="41">
        <v>5</v>
      </c>
      <c r="E211" s="41">
        <v>6</v>
      </c>
      <c r="F211" s="41">
        <v>1</v>
      </c>
      <c r="G211" s="36" t="s">
        <v>104</v>
      </c>
      <c r="H211" s="32">
        <v>4</v>
      </c>
      <c r="I211" s="124">
        <v>1000000</v>
      </c>
      <c r="J211" s="124">
        <f aca="true" t="shared" si="5" ref="J211:J233">I211</f>
        <v>1000000</v>
      </c>
      <c r="K211" s="32">
        <v>0</v>
      </c>
      <c r="L211" s="32">
        <v>0</v>
      </c>
      <c r="M211" s="114" t="s">
        <v>211</v>
      </c>
      <c r="N211" s="38" t="s">
        <v>21</v>
      </c>
      <c r="O211" s="34" t="s">
        <v>212</v>
      </c>
      <c r="P211" s="71">
        <v>7235314</v>
      </c>
      <c r="Q211" s="115" t="s">
        <v>213</v>
      </c>
      <c r="R211" s="39"/>
    </row>
    <row r="212" spans="1:18" s="40" customFormat="1" ht="39.75" customHeight="1">
      <c r="A212" s="90" t="s">
        <v>234</v>
      </c>
      <c r="B212" s="37" t="s">
        <v>235</v>
      </c>
      <c r="C212" s="42">
        <v>5</v>
      </c>
      <c r="D212" s="41">
        <v>5</v>
      </c>
      <c r="E212" s="41">
        <v>6</v>
      </c>
      <c r="F212" s="41">
        <v>1</v>
      </c>
      <c r="G212" s="36" t="s">
        <v>104</v>
      </c>
      <c r="H212" s="32">
        <v>4</v>
      </c>
      <c r="I212" s="124">
        <v>5000000</v>
      </c>
      <c r="J212" s="124">
        <f t="shared" si="5"/>
        <v>5000000</v>
      </c>
      <c r="K212" s="32">
        <v>0</v>
      </c>
      <c r="L212" s="32">
        <v>0</v>
      </c>
      <c r="M212" s="114" t="s">
        <v>211</v>
      </c>
      <c r="N212" s="38" t="s">
        <v>21</v>
      </c>
      <c r="O212" s="34" t="s">
        <v>212</v>
      </c>
      <c r="P212" s="71">
        <v>7235314</v>
      </c>
      <c r="Q212" s="115" t="s">
        <v>213</v>
      </c>
      <c r="R212" s="43" t="s">
        <v>236</v>
      </c>
    </row>
    <row r="213" spans="1:18" s="40" customFormat="1" ht="39.75" customHeight="1">
      <c r="A213" s="91">
        <v>41104000</v>
      </c>
      <c r="B213" s="37" t="s">
        <v>237</v>
      </c>
      <c r="C213" s="42">
        <v>5</v>
      </c>
      <c r="D213" s="41">
        <v>5</v>
      </c>
      <c r="E213" s="41">
        <v>6</v>
      </c>
      <c r="F213" s="41">
        <v>1</v>
      </c>
      <c r="G213" s="36" t="s">
        <v>104</v>
      </c>
      <c r="H213" s="32">
        <v>4</v>
      </c>
      <c r="I213" s="124">
        <v>1500000</v>
      </c>
      <c r="J213" s="124">
        <f t="shared" si="5"/>
        <v>1500000</v>
      </c>
      <c r="K213" s="32">
        <v>0</v>
      </c>
      <c r="L213" s="32">
        <v>0</v>
      </c>
      <c r="M213" s="114" t="s">
        <v>211</v>
      </c>
      <c r="N213" s="38" t="s">
        <v>21</v>
      </c>
      <c r="O213" s="34" t="s">
        <v>212</v>
      </c>
      <c r="P213" s="71">
        <v>7235314</v>
      </c>
      <c r="Q213" s="115" t="s">
        <v>213</v>
      </c>
      <c r="R213" s="43" t="s">
        <v>236</v>
      </c>
    </row>
    <row r="214" spans="1:18" s="40" customFormat="1" ht="39.75" customHeight="1">
      <c r="A214" s="91">
        <v>41104001</v>
      </c>
      <c r="B214" s="37" t="s">
        <v>238</v>
      </c>
      <c r="C214" s="42">
        <v>5</v>
      </c>
      <c r="D214" s="41">
        <v>5</v>
      </c>
      <c r="E214" s="41">
        <v>6</v>
      </c>
      <c r="F214" s="41">
        <v>1</v>
      </c>
      <c r="G214" s="36" t="s">
        <v>239</v>
      </c>
      <c r="H214" s="32">
        <v>4</v>
      </c>
      <c r="I214" s="124">
        <v>2000000</v>
      </c>
      <c r="J214" s="124">
        <f t="shared" si="5"/>
        <v>2000000</v>
      </c>
      <c r="K214" s="32">
        <v>0</v>
      </c>
      <c r="L214" s="32">
        <v>0</v>
      </c>
      <c r="M214" s="114" t="s">
        <v>211</v>
      </c>
      <c r="N214" s="38" t="s">
        <v>21</v>
      </c>
      <c r="O214" s="34" t="s">
        <v>212</v>
      </c>
      <c r="P214" s="71">
        <v>7235314</v>
      </c>
      <c r="Q214" s="115" t="s">
        <v>213</v>
      </c>
      <c r="R214" s="43" t="s">
        <v>236</v>
      </c>
    </row>
    <row r="215" spans="1:18" s="40" customFormat="1" ht="39.75" customHeight="1">
      <c r="A215" s="90" t="s">
        <v>240</v>
      </c>
      <c r="B215" s="37" t="s">
        <v>241</v>
      </c>
      <c r="C215" s="32">
        <v>3</v>
      </c>
      <c r="D215" s="32">
        <v>3</v>
      </c>
      <c r="E215" s="32">
        <v>4</v>
      </c>
      <c r="F215" s="32">
        <v>1</v>
      </c>
      <c r="G215" s="36" t="s">
        <v>104</v>
      </c>
      <c r="H215" s="32">
        <v>4</v>
      </c>
      <c r="I215" s="124">
        <v>20000000</v>
      </c>
      <c r="J215" s="124">
        <f t="shared" si="5"/>
        <v>20000000</v>
      </c>
      <c r="K215" s="32">
        <v>0</v>
      </c>
      <c r="L215" s="32">
        <v>0</v>
      </c>
      <c r="M215" s="114" t="s">
        <v>211</v>
      </c>
      <c r="N215" s="38" t="s">
        <v>21</v>
      </c>
      <c r="O215" s="34" t="s">
        <v>212</v>
      </c>
      <c r="P215" s="71">
        <v>7235314</v>
      </c>
      <c r="Q215" s="115" t="s">
        <v>213</v>
      </c>
      <c r="R215" s="43" t="s">
        <v>236</v>
      </c>
    </row>
    <row r="216" spans="1:18" s="40" customFormat="1" ht="39.75" customHeight="1">
      <c r="A216" s="91">
        <v>24112414</v>
      </c>
      <c r="B216" s="37" t="s">
        <v>242</v>
      </c>
      <c r="C216" s="42">
        <v>2</v>
      </c>
      <c r="D216" s="41">
        <v>2</v>
      </c>
      <c r="E216" s="41">
        <v>6</v>
      </c>
      <c r="F216" s="41">
        <v>1</v>
      </c>
      <c r="G216" s="36" t="s">
        <v>228</v>
      </c>
      <c r="H216" s="35">
        <v>4</v>
      </c>
      <c r="I216" s="125">
        <f>70000000-25994048+1000000</f>
        <v>45005952</v>
      </c>
      <c r="J216" s="124">
        <f t="shared" si="5"/>
        <v>45005952</v>
      </c>
      <c r="K216" s="32">
        <v>0</v>
      </c>
      <c r="L216" s="32">
        <v>0</v>
      </c>
      <c r="M216" s="114" t="s">
        <v>211</v>
      </c>
      <c r="N216" s="38" t="s">
        <v>21</v>
      </c>
      <c r="O216" s="34" t="s">
        <v>212</v>
      </c>
      <c r="P216" s="71">
        <v>7235314</v>
      </c>
      <c r="Q216" s="115" t="s">
        <v>213</v>
      </c>
      <c r="R216" s="43" t="s">
        <v>243</v>
      </c>
    </row>
    <row r="217" spans="1:18" s="40" customFormat="1" ht="39.75" customHeight="1">
      <c r="A217" s="90"/>
      <c r="B217" s="37" t="s">
        <v>244</v>
      </c>
      <c r="C217" s="42">
        <v>2</v>
      </c>
      <c r="D217" s="41">
        <v>2</v>
      </c>
      <c r="E217" s="41">
        <v>2</v>
      </c>
      <c r="F217" s="41">
        <v>1</v>
      </c>
      <c r="G217" s="36" t="s">
        <v>104</v>
      </c>
      <c r="H217" s="32">
        <v>4</v>
      </c>
      <c r="I217" s="124">
        <v>50000000</v>
      </c>
      <c r="J217" s="124">
        <f t="shared" si="5"/>
        <v>50000000</v>
      </c>
      <c r="K217" s="32">
        <v>0</v>
      </c>
      <c r="L217" s="32">
        <v>0</v>
      </c>
      <c r="M217" s="114" t="s">
        <v>211</v>
      </c>
      <c r="N217" s="38" t="s">
        <v>21</v>
      </c>
      <c r="O217" s="34" t="s">
        <v>212</v>
      </c>
      <c r="P217" s="71">
        <v>7235314</v>
      </c>
      <c r="Q217" s="115" t="s">
        <v>213</v>
      </c>
      <c r="R217" s="44" t="s">
        <v>245</v>
      </c>
    </row>
    <row r="218" spans="1:18" s="40" customFormat="1" ht="39.75" customHeight="1">
      <c r="A218" s="90" t="s">
        <v>246</v>
      </c>
      <c r="B218" s="37" t="s">
        <v>247</v>
      </c>
      <c r="C218" s="32">
        <v>2</v>
      </c>
      <c r="D218" s="32">
        <v>2</v>
      </c>
      <c r="E218" s="32">
        <v>2</v>
      </c>
      <c r="F218" s="32">
        <v>1</v>
      </c>
      <c r="G218" s="36" t="s">
        <v>19</v>
      </c>
      <c r="H218" s="32">
        <v>4</v>
      </c>
      <c r="I218" s="124">
        <v>50000000</v>
      </c>
      <c r="J218" s="124">
        <f t="shared" si="5"/>
        <v>50000000</v>
      </c>
      <c r="K218" s="32">
        <v>0</v>
      </c>
      <c r="L218" s="32">
        <v>0</v>
      </c>
      <c r="M218" s="114" t="s">
        <v>211</v>
      </c>
      <c r="N218" s="38" t="s">
        <v>21</v>
      </c>
      <c r="O218" s="34" t="s">
        <v>212</v>
      </c>
      <c r="P218" s="71">
        <v>7235314</v>
      </c>
      <c r="Q218" s="115" t="s">
        <v>213</v>
      </c>
      <c r="R218" s="45" t="s">
        <v>248</v>
      </c>
    </row>
    <row r="219" spans="1:18" s="40" customFormat="1" ht="39.75" customHeight="1">
      <c r="A219" s="46">
        <v>80111701</v>
      </c>
      <c r="B219" s="33" t="s">
        <v>249</v>
      </c>
      <c r="C219" s="32">
        <v>1</v>
      </c>
      <c r="D219" s="32">
        <v>1</v>
      </c>
      <c r="E219" s="32">
        <v>11</v>
      </c>
      <c r="F219" s="32">
        <v>1</v>
      </c>
      <c r="G219" s="32" t="s">
        <v>19</v>
      </c>
      <c r="H219" s="32">
        <v>4</v>
      </c>
      <c r="I219" s="123">
        <v>33336719</v>
      </c>
      <c r="J219" s="126">
        <f t="shared" si="5"/>
        <v>33336719</v>
      </c>
      <c r="K219" s="32">
        <v>0</v>
      </c>
      <c r="L219" s="32">
        <v>0</v>
      </c>
      <c r="M219" s="114" t="s">
        <v>211</v>
      </c>
      <c r="N219" s="38" t="s">
        <v>21</v>
      </c>
      <c r="O219" s="34" t="s">
        <v>212</v>
      </c>
      <c r="P219" s="71">
        <v>7235314</v>
      </c>
      <c r="Q219" s="115" t="s">
        <v>213</v>
      </c>
      <c r="R219" s="35"/>
    </row>
    <row r="220" spans="1:18" s="40" customFormat="1" ht="39.75" customHeight="1">
      <c r="A220" s="46">
        <v>80111701</v>
      </c>
      <c r="B220" s="33" t="s">
        <v>250</v>
      </c>
      <c r="C220" s="32">
        <v>1</v>
      </c>
      <c r="D220" s="32">
        <v>1</v>
      </c>
      <c r="E220" s="32">
        <v>11</v>
      </c>
      <c r="F220" s="32">
        <v>1</v>
      </c>
      <c r="G220" s="32" t="s">
        <v>19</v>
      </c>
      <c r="H220" s="32">
        <v>4</v>
      </c>
      <c r="I220" s="123">
        <v>33336719</v>
      </c>
      <c r="J220" s="126">
        <f t="shared" si="5"/>
        <v>33336719</v>
      </c>
      <c r="K220" s="32">
        <v>0</v>
      </c>
      <c r="L220" s="32">
        <v>0</v>
      </c>
      <c r="M220" s="114" t="s">
        <v>211</v>
      </c>
      <c r="N220" s="38" t="s">
        <v>21</v>
      </c>
      <c r="O220" s="34" t="s">
        <v>212</v>
      </c>
      <c r="P220" s="71">
        <v>7235314</v>
      </c>
      <c r="Q220" s="115" t="s">
        <v>213</v>
      </c>
      <c r="R220" s="35"/>
    </row>
    <row r="221" spans="1:18" s="40" customFormat="1" ht="39.75" customHeight="1">
      <c r="A221" s="46">
        <v>80111701</v>
      </c>
      <c r="B221" s="33" t="s">
        <v>251</v>
      </c>
      <c r="C221" s="32">
        <v>2</v>
      </c>
      <c r="D221" s="32">
        <v>2</v>
      </c>
      <c r="E221" s="32">
        <v>10</v>
      </c>
      <c r="F221" s="32">
        <v>1</v>
      </c>
      <c r="G221" s="32" t="s">
        <v>19</v>
      </c>
      <c r="H221" s="32">
        <v>4</v>
      </c>
      <c r="I221" s="126">
        <v>30306108</v>
      </c>
      <c r="J221" s="126">
        <f t="shared" si="5"/>
        <v>30306108</v>
      </c>
      <c r="K221" s="32">
        <v>0</v>
      </c>
      <c r="L221" s="32">
        <v>0</v>
      </c>
      <c r="M221" s="114" t="s">
        <v>211</v>
      </c>
      <c r="N221" s="38" t="s">
        <v>21</v>
      </c>
      <c r="O221" s="34" t="s">
        <v>212</v>
      </c>
      <c r="P221" s="71">
        <v>7235314</v>
      </c>
      <c r="Q221" s="115" t="s">
        <v>213</v>
      </c>
      <c r="R221" s="35"/>
    </row>
    <row r="222" spans="1:18" s="40" customFormat="1" ht="39.75" customHeight="1">
      <c r="A222" s="46">
        <v>80111701</v>
      </c>
      <c r="B222" s="33" t="s">
        <v>250</v>
      </c>
      <c r="C222" s="32">
        <v>2</v>
      </c>
      <c r="D222" s="32">
        <v>2</v>
      </c>
      <c r="E222" s="32">
        <v>10</v>
      </c>
      <c r="F222" s="32">
        <v>1</v>
      </c>
      <c r="G222" s="32" t="s">
        <v>19</v>
      </c>
      <c r="H222" s="32">
        <v>4</v>
      </c>
      <c r="I222" s="126">
        <v>30306108</v>
      </c>
      <c r="J222" s="126">
        <f t="shared" si="5"/>
        <v>30306108</v>
      </c>
      <c r="K222" s="32">
        <v>0</v>
      </c>
      <c r="L222" s="32">
        <v>0</v>
      </c>
      <c r="M222" s="114" t="s">
        <v>211</v>
      </c>
      <c r="N222" s="38" t="s">
        <v>21</v>
      </c>
      <c r="O222" s="34" t="s">
        <v>212</v>
      </c>
      <c r="P222" s="71">
        <v>7235314</v>
      </c>
      <c r="Q222" s="115" t="s">
        <v>213</v>
      </c>
      <c r="R222" s="35"/>
    </row>
    <row r="223" spans="1:18" s="40" customFormat="1" ht="39.75" customHeight="1">
      <c r="A223" s="46">
        <v>80111701</v>
      </c>
      <c r="B223" s="33" t="s">
        <v>252</v>
      </c>
      <c r="C223" s="32">
        <v>1</v>
      </c>
      <c r="D223" s="32">
        <v>1</v>
      </c>
      <c r="E223" s="32">
        <v>11</v>
      </c>
      <c r="F223" s="32">
        <v>1</v>
      </c>
      <c r="G223" s="32" t="s">
        <v>19</v>
      </c>
      <c r="H223" s="32">
        <v>4</v>
      </c>
      <c r="I223" s="123">
        <v>33336719</v>
      </c>
      <c r="J223" s="126">
        <f t="shared" si="5"/>
        <v>33336719</v>
      </c>
      <c r="K223" s="32">
        <v>0</v>
      </c>
      <c r="L223" s="32">
        <v>0</v>
      </c>
      <c r="M223" s="114" t="s">
        <v>211</v>
      </c>
      <c r="N223" s="38" t="s">
        <v>21</v>
      </c>
      <c r="O223" s="34" t="s">
        <v>212</v>
      </c>
      <c r="P223" s="71">
        <v>7235314</v>
      </c>
      <c r="Q223" s="115" t="s">
        <v>213</v>
      </c>
      <c r="R223" s="35"/>
    </row>
    <row r="224" spans="1:18" s="40" customFormat="1" ht="39.75" customHeight="1">
      <c r="A224" s="46">
        <v>80111701</v>
      </c>
      <c r="B224" s="33" t="s">
        <v>253</v>
      </c>
      <c r="C224" s="32">
        <v>2</v>
      </c>
      <c r="D224" s="32">
        <v>2</v>
      </c>
      <c r="E224" s="32">
        <v>10</v>
      </c>
      <c r="F224" s="32">
        <v>1</v>
      </c>
      <c r="G224" s="32" t="s">
        <v>19</v>
      </c>
      <c r="H224" s="32">
        <v>4</v>
      </c>
      <c r="I224" s="126">
        <v>30306108</v>
      </c>
      <c r="J224" s="126">
        <f t="shared" si="5"/>
        <v>30306108</v>
      </c>
      <c r="K224" s="32">
        <v>0</v>
      </c>
      <c r="L224" s="32">
        <v>0</v>
      </c>
      <c r="M224" s="114" t="s">
        <v>211</v>
      </c>
      <c r="N224" s="38" t="s">
        <v>21</v>
      </c>
      <c r="O224" s="34" t="s">
        <v>212</v>
      </c>
      <c r="P224" s="71">
        <v>7235314</v>
      </c>
      <c r="Q224" s="115" t="s">
        <v>213</v>
      </c>
      <c r="R224" s="35"/>
    </row>
    <row r="225" spans="1:18" s="40" customFormat="1" ht="39.75" customHeight="1">
      <c r="A225" s="46">
        <v>80111701</v>
      </c>
      <c r="B225" s="33" t="s">
        <v>254</v>
      </c>
      <c r="C225" s="32">
        <v>2</v>
      </c>
      <c r="D225" s="32">
        <v>2</v>
      </c>
      <c r="E225" s="32">
        <v>10</v>
      </c>
      <c r="F225" s="32">
        <v>1</v>
      </c>
      <c r="G225" s="32" t="s">
        <v>19</v>
      </c>
      <c r="H225" s="32">
        <v>4</v>
      </c>
      <c r="I225" s="126">
        <v>30306108</v>
      </c>
      <c r="J225" s="126">
        <f t="shared" si="5"/>
        <v>30306108</v>
      </c>
      <c r="K225" s="32">
        <v>0</v>
      </c>
      <c r="L225" s="32">
        <v>0</v>
      </c>
      <c r="M225" s="114" t="s">
        <v>211</v>
      </c>
      <c r="N225" s="38" t="s">
        <v>21</v>
      </c>
      <c r="O225" s="34" t="s">
        <v>212</v>
      </c>
      <c r="P225" s="71">
        <v>7235314</v>
      </c>
      <c r="Q225" s="115" t="s">
        <v>213</v>
      </c>
      <c r="R225" s="35"/>
    </row>
    <row r="226" spans="1:18" s="40" customFormat="1" ht="39.75" customHeight="1">
      <c r="A226" s="46">
        <v>80111701</v>
      </c>
      <c r="B226" s="33" t="s">
        <v>255</v>
      </c>
      <c r="C226" s="32">
        <v>4</v>
      </c>
      <c r="D226" s="32">
        <v>4</v>
      </c>
      <c r="E226" s="32">
        <v>4</v>
      </c>
      <c r="F226" s="32">
        <v>1</v>
      </c>
      <c r="G226" s="32" t="s">
        <v>19</v>
      </c>
      <c r="H226" s="32">
        <v>4</v>
      </c>
      <c r="I226" s="126">
        <v>12122443</v>
      </c>
      <c r="J226" s="126">
        <f t="shared" si="5"/>
        <v>12122443</v>
      </c>
      <c r="K226" s="32">
        <v>0</v>
      </c>
      <c r="L226" s="32">
        <v>0</v>
      </c>
      <c r="M226" s="114" t="s">
        <v>211</v>
      </c>
      <c r="N226" s="38" t="s">
        <v>21</v>
      </c>
      <c r="O226" s="34" t="s">
        <v>212</v>
      </c>
      <c r="P226" s="71">
        <v>7235314</v>
      </c>
      <c r="Q226" s="115" t="s">
        <v>213</v>
      </c>
      <c r="R226" s="35"/>
    </row>
    <row r="227" spans="1:18" s="40" customFormat="1" ht="39.75" customHeight="1">
      <c r="A227" s="46">
        <v>80111701</v>
      </c>
      <c r="B227" s="33" t="s">
        <v>256</v>
      </c>
      <c r="C227" s="32">
        <v>4</v>
      </c>
      <c r="D227" s="32">
        <v>4</v>
      </c>
      <c r="E227" s="32">
        <v>8</v>
      </c>
      <c r="F227" s="32">
        <v>1</v>
      </c>
      <c r="G227" s="32" t="s">
        <v>19</v>
      </c>
      <c r="H227" s="32">
        <v>4</v>
      </c>
      <c r="I227" s="126">
        <v>24244886</v>
      </c>
      <c r="J227" s="126">
        <f t="shared" si="5"/>
        <v>24244886</v>
      </c>
      <c r="K227" s="32">
        <v>0</v>
      </c>
      <c r="L227" s="32">
        <v>0</v>
      </c>
      <c r="M227" s="114" t="s">
        <v>211</v>
      </c>
      <c r="N227" s="38" t="s">
        <v>21</v>
      </c>
      <c r="O227" s="34" t="s">
        <v>212</v>
      </c>
      <c r="P227" s="71">
        <v>7235314</v>
      </c>
      <c r="Q227" s="115" t="s">
        <v>213</v>
      </c>
      <c r="R227" s="35"/>
    </row>
    <row r="228" spans="1:18" s="40" customFormat="1" ht="39.75" customHeight="1">
      <c r="A228" s="46">
        <v>80111701</v>
      </c>
      <c r="B228" s="33" t="s">
        <v>257</v>
      </c>
      <c r="C228" s="32">
        <v>1</v>
      </c>
      <c r="D228" s="32">
        <v>1</v>
      </c>
      <c r="E228" s="32">
        <v>11</v>
      </c>
      <c r="F228" s="32">
        <v>1</v>
      </c>
      <c r="G228" s="32" t="s">
        <v>19</v>
      </c>
      <c r="H228" s="32">
        <v>4</v>
      </c>
      <c r="I228" s="123">
        <v>33336719</v>
      </c>
      <c r="J228" s="126">
        <f t="shared" si="5"/>
        <v>33336719</v>
      </c>
      <c r="K228" s="32">
        <v>0</v>
      </c>
      <c r="L228" s="32">
        <v>0</v>
      </c>
      <c r="M228" s="114" t="s">
        <v>211</v>
      </c>
      <c r="N228" s="38" t="s">
        <v>21</v>
      </c>
      <c r="O228" s="34" t="s">
        <v>212</v>
      </c>
      <c r="P228" s="71">
        <v>7235314</v>
      </c>
      <c r="Q228" s="115" t="s">
        <v>213</v>
      </c>
      <c r="R228" s="35"/>
    </row>
    <row r="229" spans="1:18" s="40" customFormat="1" ht="39.75" customHeight="1">
      <c r="A229" s="46">
        <v>80111701</v>
      </c>
      <c r="B229" s="33" t="s">
        <v>258</v>
      </c>
      <c r="C229" s="32">
        <v>3</v>
      </c>
      <c r="D229" s="32">
        <v>3</v>
      </c>
      <c r="E229" s="32">
        <v>9</v>
      </c>
      <c r="F229" s="32">
        <v>1</v>
      </c>
      <c r="G229" s="32" t="s">
        <v>19</v>
      </c>
      <c r="H229" s="32">
        <v>4</v>
      </c>
      <c r="I229" s="126">
        <v>27275497</v>
      </c>
      <c r="J229" s="126">
        <f t="shared" si="5"/>
        <v>27275497</v>
      </c>
      <c r="K229" s="32">
        <v>0</v>
      </c>
      <c r="L229" s="32">
        <v>0</v>
      </c>
      <c r="M229" s="114" t="s">
        <v>211</v>
      </c>
      <c r="N229" s="38" t="s">
        <v>21</v>
      </c>
      <c r="O229" s="34" t="s">
        <v>212</v>
      </c>
      <c r="P229" s="71">
        <v>7235314</v>
      </c>
      <c r="Q229" s="115" t="s">
        <v>213</v>
      </c>
      <c r="R229" s="35"/>
    </row>
    <row r="230" spans="1:18" s="40" customFormat="1" ht="39.75" customHeight="1">
      <c r="A230" s="46">
        <v>80111701</v>
      </c>
      <c r="B230" s="33" t="s">
        <v>259</v>
      </c>
      <c r="C230" s="32">
        <v>3</v>
      </c>
      <c r="D230" s="32">
        <v>3</v>
      </c>
      <c r="E230" s="32">
        <v>9</v>
      </c>
      <c r="F230" s="32">
        <v>1</v>
      </c>
      <c r="G230" s="32" t="s">
        <v>19</v>
      </c>
      <c r="H230" s="32">
        <v>4</v>
      </c>
      <c r="I230" s="126">
        <v>27275497</v>
      </c>
      <c r="J230" s="126">
        <f t="shared" si="5"/>
        <v>27275497</v>
      </c>
      <c r="K230" s="32">
        <v>0</v>
      </c>
      <c r="L230" s="32">
        <v>0</v>
      </c>
      <c r="M230" s="114" t="s">
        <v>211</v>
      </c>
      <c r="N230" s="38" t="s">
        <v>21</v>
      </c>
      <c r="O230" s="34" t="s">
        <v>212</v>
      </c>
      <c r="P230" s="71">
        <v>7235314</v>
      </c>
      <c r="Q230" s="115" t="s">
        <v>213</v>
      </c>
      <c r="R230" s="35"/>
    </row>
    <row r="231" spans="1:18" s="40" customFormat="1" ht="39.75" customHeight="1">
      <c r="A231" s="46">
        <v>80111701</v>
      </c>
      <c r="B231" s="33" t="s">
        <v>260</v>
      </c>
      <c r="C231" s="32">
        <v>2</v>
      </c>
      <c r="D231" s="32">
        <v>2</v>
      </c>
      <c r="E231" s="32">
        <v>10</v>
      </c>
      <c r="F231" s="32">
        <v>1</v>
      </c>
      <c r="G231" s="32" t="s">
        <v>19</v>
      </c>
      <c r="H231" s="32">
        <v>4</v>
      </c>
      <c r="I231" s="126">
        <v>30306108</v>
      </c>
      <c r="J231" s="126">
        <f t="shared" si="5"/>
        <v>30306108</v>
      </c>
      <c r="K231" s="32">
        <v>0</v>
      </c>
      <c r="L231" s="32">
        <v>0</v>
      </c>
      <c r="M231" s="114" t="s">
        <v>211</v>
      </c>
      <c r="N231" s="38" t="s">
        <v>21</v>
      </c>
      <c r="O231" s="34" t="s">
        <v>212</v>
      </c>
      <c r="P231" s="71">
        <v>7235314</v>
      </c>
      <c r="Q231" s="115" t="s">
        <v>213</v>
      </c>
      <c r="R231" s="35"/>
    </row>
    <row r="232" spans="1:18" s="40" customFormat="1" ht="39.75" customHeight="1">
      <c r="A232" s="46">
        <v>80111701</v>
      </c>
      <c r="B232" s="37" t="s">
        <v>261</v>
      </c>
      <c r="C232" s="32">
        <v>1</v>
      </c>
      <c r="D232" s="32">
        <v>1</v>
      </c>
      <c r="E232" s="32">
        <v>11</v>
      </c>
      <c r="F232" s="32">
        <v>1</v>
      </c>
      <c r="G232" s="32" t="s">
        <v>19</v>
      </c>
      <c r="H232" s="32">
        <v>4</v>
      </c>
      <c r="I232" s="123">
        <v>33336719</v>
      </c>
      <c r="J232" s="126">
        <f t="shared" si="5"/>
        <v>33336719</v>
      </c>
      <c r="K232" s="32">
        <v>0</v>
      </c>
      <c r="L232" s="32">
        <v>0</v>
      </c>
      <c r="M232" s="114" t="s">
        <v>211</v>
      </c>
      <c r="N232" s="38" t="s">
        <v>21</v>
      </c>
      <c r="O232" s="34" t="s">
        <v>212</v>
      </c>
      <c r="P232" s="71">
        <v>7235314</v>
      </c>
      <c r="Q232" s="115" t="s">
        <v>213</v>
      </c>
      <c r="R232" s="35"/>
    </row>
    <row r="233" spans="1:18" s="40" customFormat="1" ht="39.75" customHeight="1">
      <c r="A233" s="46">
        <v>80111701</v>
      </c>
      <c r="B233" s="37" t="s">
        <v>262</v>
      </c>
      <c r="C233" s="32">
        <v>3</v>
      </c>
      <c r="D233" s="32">
        <v>3</v>
      </c>
      <c r="E233" s="32">
        <v>9</v>
      </c>
      <c r="F233" s="32">
        <v>1</v>
      </c>
      <c r="G233" s="32" t="s">
        <v>19</v>
      </c>
      <c r="H233" s="32">
        <v>4</v>
      </c>
      <c r="I233" s="126">
        <v>27275497</v>
      </c>
      <c r="J233" s="126">
        <f t="shared" si="5"/>
        <v>27275497</v>
      </c>
      <c r="K233" s="32">
        <v>0</v>
      </c>
      <c r="L233" s="32">
        <v>0</v>
      </c>
      <c r="M233" s="114" t="s">
        <v>211</v>
      </c>
      <c r="N233" s="38" t="s">
        <v>21</v>
      </c>
      <c r="O233" s="34" t="s">
        <v>212</v>
      </c>
      <c r="P233" s="71">
        <v>7235314</v>
      </c>
      <c r="Q233" s="115" t="s">
        <v>213</v>
      </c>
      <c r="R233" s="35"/>
    </row>
    <row r="234" spans="1:18" s="40" customFormat="1" ht="39.75" customHeight="1">
      <c r="A234" s="46">
        <v>20102301</v>
      </c>
      <c r="B234" s="47" t="s">
        <v>263</v>
      </c>
      <c r="C234" s="32">
        <v>1</v>
      </c>
      <c r="D234" s="32">
        <v>1</v>
      </c>
      <c r="E234" s="32">
        <v>12</v>
      </c>
      <c r="F234" s="32">
        <v>1</v>
      </c>
      <c r="G234" s="32" t="s">
        <v>19</v>
      </c>
      <c r="H234" s="32">
        <v>4</v>
      </c>
      <c r="I234" s="126">
        <v>7000000</v>
      </c>
      <c r="J234" s="126">
        <v>7000000</v>
      </c>
      <c r="K234" s="32">
        <v>0</v>
      </c>
      <c r="L234" s="32">
        <v>0</v>
      </c>
      <c r="M234" s="114" t="s">
        <v>211</v>
      </c>
      <c r="N234" s="38" t="s">
        <v>21</v>
      </c>
      <c r="O234" s="34" t="s">
        <v>212</v>
      </c>
      <c r="P234" s="71">
        <v>7235314</v>
      </c>
      <c r="Q234" s="115" t="s">
        <v>213</v>
      </c>
      <c r="R234" s="35"/>
    </row>
    <row r="235" spans="1:18" s="40" customFormat="1" ht="39.75" customHeight="1">
      <c r="A235" s="46">
        <v>80141607</v>
      </c>
      <c r="B235" s="47" t="s">
        <v>264</v>
      </c>
      <c r="C235" s="32">
        <v>1</v>
      </c>
      <c r="D235" s="32">
        <v>1</v>
      </c>
      <c r="E235" s="32">
        <v>12</v>
      </c>
      <c r="F235" s="32">
        <v>1</v>
      </c>
      <c r="G235" s="32" t="s">
        <v>19</v>
      </c>
      <c r="H235" s="32">
        <v>4</v>
      </c>
      <c r="I235" s="126">
        <v>15000000</v>
      </c>
      <c r="J235" s="126">
        <v>25000000</v>
      </c>
      <c r="K235" s="32">
        <v>0</v>
      </c>
      <c r="L235" s="32">
        <v>0</v>
      </c>
      <c r="M235" s="114" t="s">
        <v>211</v>
      </c>
      <c r="N235" s="38" t="s">
        <v>21</v>
      </c>
      <c r="O235" s="34" t="s">
        <v>212</v>
      </c>
      <c r="P235" s="71">
        <v>7235314</v>
      </c>
      <c r="Q235" s="115" t="s">
        <v>213</v>
      </c>
      <c r="R235" s="35"/>
    </row>
    <row r="236" spans="1:18" s="48" customFormat="1" ht="39.75" customHeight="1">
      <c r="A236" s="46">
        <v>85151600</v>
      </c>
      <c r="B236" s="33" t="s">
        <v>265</v>
      </c>
      <c r="C236" s="32">
        <v>1</v>
      </c>
      <c r="D236" s="32">
        <v>1</v>
      </c>
      <c r="E236" s="32">
        <v>11</v>
      </c>
      <c r="F236" s="32">
        <v>1</v>
      </c>
      <c r="G236" s="32" t="s">
        <v>266</v>
      </c>
      <c r="H236" s="32">
        <v>4</v>
      </c>
      <c r="I236" s="123">
        <v>33336719</v>
      </c>
      <c r="J236" s="123">
        <f aca="true" t="shared" si="6" ref="J236:J244">I236</f>
        <v>33336719</v>
      </c>
      <c r="K236" s="32">
        <v>0</v>
      </c>
      <c r="L236" s="32">
        <v>0</v>
      </c>
      <c r="M236" s="114" t="s">
        <v>211</v>
      </c>
      <c r="N236" s="38" t="s">
        <v>21</v>
      </c>
      <c r="O236" s="34" t="s">
        <v>212</v>
      </c>
      <c r="P236" s="71">
        <v>7235314</v>
      </c>
      <c r="Q236" s="115" t="s">
        <v>213</v>
      </c>
      <c r="R236" s="34"/>
    </row>
    <row r="237" spans="1:18" s="48" customFormat="1" ht="39.75" customHeight="1">
      <c r="A237" s="46">
        <v>85151600</v>
      </c>
      <c r="B237" s="33" t="s">
        <v>267</v>
      </c>
      <c r="C237" s="32">
        <v>1</v>
      </c>
      <c r="D237" s="32">
        <v>1</v>
      </c>
      <c r="E237" s="32">
        <v>11</v>
      </c>
      <c r="F237" s="32">
        <v>1</v>
      </c>
      <c r="G237" s="32" t="s">
        <v>266</v>
      </c>
      <c r="H237" s="32">
        <v>4</v>
      </c>
      <c r="I237" s="123">
        <v>33336719</v>
      </c>
      <c r="J237" s="123">
        <f t="shared" si="6"/>
        <v>33336719</v>
      </c>
      <c r="K237" s="32">
        <v>0</v>
      </c>
      <c r="L237" s="32">
        <v>0</v>
      </c>
      <c r="M237" s="114" t="s">
        <v>211</v>
      </c>
      <c r="N237" s="38" t="s">
        <v>21</v>
      </c>
      <c r="O237" s="34" t="s">
        <v>212</v>
      </c>
      <c r="P237" s="71">
        <v>7235314</v>
      </c>
      <c r="Q237" s="115" t="s">
        <v>213</v>
      </c>
      <c r="R237" s="34"/>
    </row>
    <row r="238" spans="1:18" s="48" customFormat="1" ht="39.75" customHeight="1">
      <c r="A238" s="46">
        <v>85151600</v>
      </c>
      <c r="B238" s="33" t="s">
        <v>268</v>
      </c>
      <c r="C238" s="32">
        <v>1</v>
      </c>
      <c r="D238" s="32">
        <v>1</v>
      </c>
      <c r="E238" s="32">
        <v>11</v>
      </c>
      <c r="F238" s="32">
        <v>1</v>
      </c>
      <c r="G238" s="32" t="s">
        <v>266</v>
      </c>
      <c r="H238" s="32">
        <v>4</v>
      </c>
      <c r="I238" s="123">
        <v>33336719</v>
      </c>
      <c r="J238" s="123">
        <f t="shared" si="6"/>
        <v>33336719</v>
      </c>
      <c r="K238" s="32">
        <v>0</v>
      </c>
      <c r="L238" s="32">
        <v>0</v>
      </c>
      <c r="M238" s="114" t="s">
        <v>211</v>
      </c>
      <c r="N238" s="38" t="s">
        <v>21</v>
      </c>
      <c r="O238" s="34" t="s">
        <v>212</v>
      </c>
      <c r="P238" s="71">
        <v>7235314</v>
      </c>
      <c r="Q238" s="115" t="s">
        <v>213</v>
      </c>
      <c r="R238" s="34"/>
    </row>
    <row r="239" spans="1:18" s="48" customFormat="1" ht="39.75" customHeight="1">
      <c r="A239" s="46">
        <v>85151600</v>
      </c>
      <c r="B239" s="33" t="s">
        <v>269</v>
      </c>
      <c r="C239" s="32">
        <v>1</v>
      </c>
      <c r="D239" s="32">
        <v>1</v>
      </c>
      <c r="E239" s="32">
        <v>11</v>
      </c>
      <c r="F239" s="32">
        <v>1</v>
      </c>
      <c r="G239" s="32" t="s">
        <v>266</v>
      </c>
      <c r="H239" s="32">
        <v>4</v>
      </c>
      <c r="I239" s="123">
        <v>33336719</v>
      </c>
      <c r="J239" s="123">
        <f t="shared" si="6"/>
        <v>33336719</v>
      </c>
      <c r="K239" s="32">
        <v>0</v>
      </c>
      <c r="L239" s="32">
        <v>0</v>
      </c>
      <c r="M239" s="114" t="s">
        <v>211</v>
      </c>
      <c r="N239" s="38" t="s">
        <v>21</v>
      </c>
      <c r="O239" s="34" t="s">
        <v>212</v>
      </c>
      <c r="P239" s="71">
        <v>7235314</v>
      </c>
      <c r="Q239" s="115" t="s">
        <v>213</v>
      </c>
      <c r="R239" s="34"/>
    </row>
    <row r="240" spans="1:18" s="48" customFormat="1" ht="39.75" customHeight="1">
      <c r="A240" s="46">
        <v>85151600</v>
      </c>
      <c r="B240" s="33" t="s">
        <v>270</v>
      </c>
      <c r="C240" s="32">
        <v>1</v>
      </c>
      <c r="D240" s="32">
        <v>1</v>
      </c>
      <c r="E240" s="32">
        <v>11</v>
      </c>
      <c r="F240" s="32">
        <v>1</v>
      </c>
      <c r="G240" s="32" t="s">
        <v>266</v>
      </c>
      <c r="H240" s="32">
        <v>4</v>
      </c>
      <c r="I240" s="123">
        <v>33336719</v>
      </c>
      <c r="J240" s="123">
        <f t="shared" si="6"/>
        <v>33336719</v>
      </c>
      <c r="K240" s="32">
        <v>0</v>
      </c>
      <c r="L240" s="32">
        <v>0</v>
      </c>
      <c r="M240" s="114" t="s">
        <v>211</v>
      </c>
      <c r="N240" s="38" t="s">
        <v>21</v>
      </c>
      <c r="O240" s="34" t="s">
        <v>212</v>
      </c>
      <c r="P240" s="71">
        <v>7235314</v>
      </c>
      <c r="Q240" s="115" t="s">
        <v>213</v>
      </c>
      <c r="R240" s="34"/>
    </row>
    <row r="241" spans="1:18" s="48" customFormat="1" ht="39.75" customHeight="1">
      <c r="A241" s="46">
        <v>85101700</v>
      </c>
      <c r="B241" s="33" t="s">
        <v>271</v>
      </c>
      <c r="C241" s="32">
        <v>1</v>
      </c>
      <c r="D241" s="32">
        <v>1</v>
      </c>
      <c r="E241" s="32">
        <v>11</v>
      </c>
      <c r="F241" s="32">
        <v>1</v>
      </c>
      <c r="G241" s="32" t="s">
        <v>266</v>
      </c>
      <c r="H241" s="32">
        <v>4</v>
      </c>
      <c r="I241" s="123">
        <v>33336719</v>
      </c>
      <c r="J241" s="123">
        <f t="shared" si="6"/>
        <v>33336719</v>
      </c>
      <c r="K241" s="32">
        <v>0</v>
      </c>
      <c r="L241" s="32">
        <v>0</v>
      </c>
      <c r="M241" s="114" t="s">
        <v>211</v>
      </c>
      <c r="N241" s="38" t="s">
        <v>21</v>
      </c>
      <c r="O241" s="34" t="s">
        <v>212</v>
      </c>
      <c r="P241" s="71">
        <v>7235314</v>
      </c>
      <c r="Q241" s="115" t="s">
        <v>213</v>
      </c>
      <c r="R241" s="34"/>
    </row>
    <row r="242" spans="1:18" s="48" customFormat="1" ht="39.75" customHeight="1">
      <c r="A242" s="46">
        <v>80141626</v>
      </c>
      <c r="B242" s="33" t="s">
        <v>272</v>
      </c>
      <c r="C242" s="32">
        <v>1</v>
      </c>
      <c r="D242" s="32">
        <v>1</v>
      </c>
      <c r="E242" s="32">
        <v>11</v>
      </c>
      <c r="F242" s="32">
        <v>1</v>
      </c>
      <c r="G242" s="32" t="s">
        <v>266</v>
      </c>
      <c r="H242" s="32">
        <v>4</v>
      </c>
      <c r="I242" s="123">
        <v>23335724</v>
      </c>
      <c r="J242" s="123">
        <f t="shared" si="6"/>
        <v>23335724</v>
      </c>
      <c r="K242" s="32">
        <v>0</v>
      </c>
      <c r="L242" s="32">
        <v>0</v>
      </c>
      <c r="M242" s="114" t="s">
        <v>211</v>
      </c>
      <c r="N242" s="38" t="s">
        <v>21</v>
      </c>
      <c r="O242" s="34" t="s">
        <v>212</v>
      </c>
      <c r="P242" s="71">
        <v>7235314</v>
      </c>
      <c r="Q242" s="115" t="s">
        <v>213</v>
      </c>
      <c r="R242" s="34"/>
    </row>
    <row r="243" spans="1:18" s="48" customFormat="1" ht="39.75" customHeight="1">
      <c r="A243" s="46">
        <v>85121608</v>
      </c>
      <c r="B243" s="33" t="s">
        <v>273</v>
      </c>
      <c r="C243" s="32">
        <v>1</v>
      </c>
      <c r="D243" s="32">
        <v>1</v>
      </c>
      <c r="E243" s="32">
        <v>11</v>
      </c>
      <c r="F243" s="32">
        <v>1</v>
      </c>
      <c r="G243" s="32" t="s">
        <v>266</v>
      </c>
      <c r="H243" s="32">
        <v>4</v>
      </c>
      <c r="I243" s="123">
        <v>33336719</v>
      </c>
      <c r="J243" s="123">
        <f t="shared" si="6"/>
        <v>33336719</v>
      </c>
      <c r="K243" s="32">
        <v>0</v>
      </c>
      <c r="L243" s="32">
        <v>0</v>
      </c>
      <c r="M243" s="114" t="s">
        <v>211</v>
      </c>
      <c r="N243" s="38" t="s">
        <v>21</v>
      </c>
      <c r="O243" s="34" t="s">
        <v>212</v>
      </c>
      <c r="P243" s="71">
        <v>7235314</v>
      </c>
      <c r="Q243" s="115" t="s">
        <v>213</v>
      </c>
      <c r="R243" s="34"/>
    </row>
    <row r="244" spans="1:18" s="48" customFormat="1" ht="39.75" customHeight="1">
      <c r="A244" s="92">
        <v>80111614</v>
      </c>
      <c r="B244" s="33" t="s">
        <v>274</v>
      </c>
      <c r="C244" s="32">
        <v>2</v>
      </c>
      <c r="D244" s="32">
        <v>2</v>
      </c>
      <c r="E244" s="32">
        <v>10</v>
      </c>
      <c r="F244" s="32">
        <v>1</v>
      </c>
      <c r="G244" s="32" t="s">
        <v>275</v>
      </c>
      <c r="H244" s="32">
        <v>4</v>
      </c>
      <c r="I244" s="123">
        <v>30306108</v>
      </c>
      <c r="J244" s="123">
        <f t="shared" si="6"/>
        <v>30306108</v>
      </c>
      <c r="K244" s="32">
        <v>0</v>
      </c>
      <c r="L244" s="32">
        <v>0</v>
      </c>
      <c r="M244" s="114" t="s">
        <v>211</v>
      </c>
      <c r="N244" s="38" t="s">
        <v>21</v>
      </c>
      <c r="O244" s="34" t="s">
        <v>212</v>
      </c>
      <c r="P244" s="71">
        <v>7235314</v>
      </c>
      <c r="Q244" s="115" t="s">
        <v>213</v>
      </c>
      <c r="R244" s="34"/>
    </row>
    <row r="245" spans="1:18" s="48" customFormat="1" ht="39.75" customHeight="1">
      <c r="A245" s="51">
        <v>80141607</v>
      </c>
      <c r="B245" s="33" t="s">
        <v>276</v>
      </c>
      <c r="C245" s="32">
        <v>1</v>
      </c>
      <c r="D245" s="32">
        <v>1</v>
      </c>
      <c r="E245" s="32">
        <v>11</v>
      </c>
      <c r="F245" s="32">
        <v>1</v>
      </c>
      <c r="G245" s="32" t="s">
        <v>277</v>
      </c>
      <c r="H245" s="32">
        <v>4</v>
      </c>
      <c r="I245" s="127">
        <v>12570502</v>
      </c>
      <c r="J245" s="127">
        <v>12570507</v>
      </c>
      <c r="K245" s="32">
        <v>0</v>
      </c>
      <c r="L245" s="32">
        <v>0</v>
      </c>
      <c r="M245" s="114" t="s">
        <v>211</v>
      </c>
      <c r="N245" s="38" t="s">
        <v>21</v>
      </c>
      <c r="O245" s="34" t="s">
        <v>212</v>
      </c>
      <c r="P245" s="71">
        <v>7235314</v>
      </c>
      <c r="Q245" s="115" t="s">
        <v>213</v>
      </c>
      <c r="R245" s="34"/>
    </row>
    <row r="246" spans="1:18" s="48" customFormat="1" ht="39.75" customHeight="1">
      <c r="A246" s="51">
        <v>80111701</v>
      </c>
      <c r="B246" s="37" t="s">
        <v>278</v>
      </c>
      <c r="C246" s="32">
        <v>1</v>
      </c>
      <c r="D246" s="32">
        <v>1</v>
      </c>
      <c r="E246" s="32">
        <v>11</v>
      </c>
      <c r="F246" s="32">
        <v>1</v>
      </c>
      <c r="G246" s="32" t="s">
        <v>19</v>
      </c>
      <c r="H246" s="32">
        <v>4</v>
      </c>
      <c r="I246" s="128">
        <v>23335724</v>
      </c>
      <c r="J246" s="129">
        <f aca="true" t="shared" si="7" ref="J246:J264">I246</f>
        <v>23335724</v>
      </c>
      <c r="K246" s="32">
        <v>0</v>
      </c>
      <c r="L246" s="32">
        <v>0</v>
      </c>
      <c r="M246" s="114" t="s">
        <v>211</v>
      </c>
      <c r="N246" s="38" t="s">
        <v>21</v>
      </c>
      <c r="O246" s="34" t="s">
        <v>212</v>
      </c>
      <c r="P246" s="71">
        <v>7235314</v>
      </c>
      <c r="Q246" s="115" t="s">
        <v>213</v>
      </c>
      <c r="R246" s="45"/>
    </row>
    <row r="247" spans="1:18" s="48" customFormat="1" ht="39.75" customHeight="1">
      <c r="A247" s="51">
        <v>80111701</v>
      </c>
      <c r="B247" s="37" t="s">
        <v>279</v>
      </c>
      <c r="C247" s="32">
        <v>1</v>
      </c>
      <c r="D247" s="32">
        <v>1</v>
      </c>
      <c r="E247" s="32">
        <v>11</v>
      </c>
      <c r="F247" s="32">
        <v>1</v>
      </c>
      <c r="G247" s="32" t="s">
        <v>19</v>
      </c>
      <c r="H247" s="32">
        <v>4</v>
      </c>
      <c r="I247" s="128">
        <v>36670395</v>
      </c>
      <c r="J247" s="129">
        <f t="shared" si="7"/>
        <v>36670395</v>
      </c>
      <c r="K247" s="32">
        <v>0</v>
      </c>
      <c r="L247" s="32">
        <v>0</v>
      </c>
      <c r="M247" s="114" t="s">
        <v>211</v>
      </c>
      <c r="N247" s="38" t="s">
        <v>21</v>
      </c>
      <c r="O247" s="34" t="s">
        <v>212</v>
      </c>
      <c r="P247" s="71">
        <v>7235314</v>
      </c>
      <c r="Q247" s="115" t="s">
        <v>213</v>
      </c>
      <c r="R247" s="45"/>
    </row>
    <row r="248" spans="1:18" s="48" customFormat="1" ht="39.75" customHeight="1">
      <c r="A248" s="51">
        <v>80111701</v>
      </c>
      <c r="B248" s="37" t="s">
        <v>280</v>
      </c>
      <c r="C248" s="32">
        <v>1</v>
      </c>
      <c r="D248" s="32">
        <v>1</v>
      </c>
      <c r="E248" s="32">
        <v>11</v>
      </c>
      <c r="F248" s="32">
        <v>1</v>
      </c>
      <c r="G248" s="32" t="s">
        <v>19</v>
      </c>
      <c r="H248" s="32">
        <v>4</v>
      </c>
      <c r="I248" s="128">
        <v>15000000</v>
      </c>
      <c r="J248" s="129">
        <f t="shared" si="7"/>
        <v>15000000</v>
      </c>
      <c r="K248" s="32">
        <v>0</v>
      </c>
      <c r="L248" s="32">
        <v>0</v>
      </c>
      <c r="M248" s="114" t="s">
        <v>211</v>
      </c>
      <c r="N248" s="38" t="s">
        <v>21</v>
      </c>
      <c r="O248" s="34" t="s">
        <v>212</v>
      </c>
      <c r="P248" s="71">
        <v>7235314</v>
      </c>
      <c r="Q248" s="115" t="s">
        <v>213</v>
      </c>
      <c r="R248" s="45"/>
    </row>
    <row r="249" spans="1:18" s="48" customFormat="1" ht="39.75" customHeight="1">
      <c r="A249" s="51">
        <v>80111701</v>
      </c>
      <c r="B249" s="37" t="s">
        <v>281</v>
      </c>
      <c r="C249" s="32">
        <v>1</v>
      </c>
      <c r="D249" s="32">
        <v>1</v>
      </c>
      <c r="E249" s="32">
        <v>11</v>
      </c>
      <c r="F249" s="32">
        <v>1</v>
      </c>
      <c r="G249" s="32" t="s">
        <v>19</v>
      </c>
      <c r="H249" s="32">
        <v>4</v>
      </c>
      <c r="I249" s="128">
        <v>15000000</v>
      </c>
      <c r="J249" s="129">
        <f t="shared" si="7"/>
        <v>15000000</v>
      </c>
      <c r="K249" s="32">
        <v>0</v>
      </c>
      <c r="L249" s="32">
        <v>0</v>
      </c>
      <c r="M249" s="114" t="s">
        <v>211</v>
      </c>
      <c r="N249" s="38" t="s">
        <v>21</v>
      </c>
      <c r="O249" s="34" t="s">
        <v>212</v>
      </c>
      <c r="P249" s="71">
        <v>7235314</v>
      </c>
      <c r="Q249" s="115" t="s">
        <v>213</v>
      </c>
      <c r="R249" s="45"/>
    </row>
    <row r="250" spans="1:18" s="48" customFormat="1" ht="39.75" customHeight="1">
      <c r="A250" s="51">
        <v>80111701</v>
      </c>
      <c r="B250" s="37" t="s">
        <v>282</v>
      </c>
      <c r="C250" s="32">
        <v>1</v>
      </c>
      <c r="D250" s="32">
        <v>1</v>
      </c>
      <c r="E250" s="32">
        <v>11</v>
      </c>
      <c r="F250" s="32">
        <v>1</v>
      </c>
      <c r="G250" s="32" t="s">
        <v>19</v>
      </c>
      <c r="H250" s="32">
        <v>4</v>
      </c>
      <c r="I250" s="123">
        <v>33336719</v>
      </c>
      <c r="J250" s="129">
        <f t="shared" si="7"/>
        <v>33336719</v>
      </c>
      <c r="K250" s="32">
        <v>0</v>
      </c>
      <c r="L250" s="32">
        <v>0</v>
      </c>
      <c r="M250" s="114" t="s">
        <v>211</v>
      </c>
      <c r="N250" s="38" t="s">
        <v>21</v>
      </c>
      <c r="O250" s="34" t="s">
        <v>212</v>
      </c>
      <c r="P250" s="71">
        <v>7235314</v>
      </c>
      <c r="Q250" s="115" t="s">
        <v>213</v>
      </c>
      <c r="R250" s="45"/>
    </row>
    <row r="251" spans="1:18" s="48" customFormat="1" ht="39.75" customHeight="1">
      <c r="A251" s="51">
        <v>80111701</v>
      </c>
      <c r="B251" s="37" t="s">
        <v>283</v>
      </c>
      <c r="C251" s="32">
        <v>1</v>
      </c>
      <c r="D251" s="32">
        <v>1</v>
      </c>
      <c r="E251" s="32">
        <v>11</v>
      </c>
      <c r="F251" s="32">
        <v>1</v>
      </c>
      <c r="G251" s="32" t="s">
        <v>19</v>
      </c>
      <c r="H251" s="32">
        <v>4</v>
      </c>
      <c r="I251" s="123">
        <v>33336719</v>
      </c>
      <c r="J251" s="129">
        <f t="shared" si="7"/>
        <v>33336719</v>
      </c>
      <c r="K251" s="32">
        <v>0</v>
      </c>
      <c r="L251" s="32">
        <v>0</v>
      </c>
      <c r="M251" s="114" t="s">
        <v>211</v>
      </c>
      <c r="N251" s="38" t="s">
        <v>21</v>
      </c>
      <c r="O251" s="34" t="s">
        <v>212</v>
      </c>
      <c r="P251" s="71">
        <v>7235314</v>
      </c>
      <c r="Q251" s="115" t="s">
        <v>213</v>
      </c>
      <c r="R251" s="45"/>
    </row>
    <row r="252" spans="1:18" s="48" customFormat="1" ht="39.75" customHeight="1">
      <c r="A252" s="51">
        <v>80111701</v>
      </c>
      <c r="B252" s="37" t="s">
        <v>284</v>
      </c>
      <c r="C252" s="32">
        <v>1</v>
      </c>
      <c r="D252" s="32">
        <v>1</v>
      </c>
      <c r="E252" s="32">
        <v>11</v>
      </c>
      <c r="F252" s="32">
        <v>1</v>
      </c>
      <c r="G252" s="32" t="s">
        <v>19</v>
      </c>
      <c r="H252" s="32">
        <v>4</v>
      </c>
      <c r="I252" s="123">
        <v>33336719</v>
      </c>
      <c r="J252" s="129">
        <f t="shared" si="7"/>
        <v>33336719</v>
      </c>
      <c r="K252" s="32">
        <v>0</v>
      </c>
      <c r="L252" s="32">
        <v>0</v>
      </c>
      <c r="M252" s="114" t="s">
        <v>211</v>
      </c>
      <c r="N252" s="38" t="s">
        <v>21</v>
      </c>
      <c r="O252" s="34" t="s">
        <v>212</v>
      </c>
      <c r="P252" s="71">
        <v>7235314</v>
      </c>
      <c r="Q252" s="115" t="s">
        <v>213</v>
      </c>
      <c r="R252" s="45"/>
    </row>
    <row r="253" spans="1:18" s="48" customFormat="1" ht="39.75" customHeight="1">
      <c r="A253" s="51">
        <v>80111701</v>
      </c>
      <c r="B253" s="37" t="s">
        <v>285</v>
      </c>
      <c r="C253" s="32">
        <v>1</v>
      </c>
      <c r="D253" s="32">
        <v>1</v>
      </c>
      <c r="E253" s="32">
        <v>11</v>
      </c>
      <c r="F253" s="32">
        <v>1</v>
      </c>
      <c r="G253" s="32" t="s">
        <v>19</v>
      </c>
      <c r="H253" s="32">
        <v>4</v>
      </c>
      <c r="I253" s="123">
        <v>33336719</v>
      </c>
      <c r="J253" s="129">
        <f t="shared" si="7"/>
        <v>33336719</v>
      </c>
      <c r="K253" s="32">
        <v>0</v>
      </c>
      <c r="L253" s="32">
        <v>0</v>
      </c>
      <c r="M253" s="114" t="s">
        <v>211</v>
      </c>
      <c r="N253" s="38" t="s">
        <v>21</v>
      </c>
      <c r="O253" s="34" t="s">
        <v>212</v>
      </c>
      <c r="P253" s="71">
        <v>7235314</v>
      </c>
      <c r="Q253" s="115" t="s">
        <v>213</v>
      </c>
      <c r="R253" s="45"/>
    </row>
    <row r="254" spans="1:18" s="48" customFormat="1" ht="39.75" customHeight="1">
      <c r="A254" s="51">
        <v>80111701</v>
      </c>
      <c r="B254" s="37" t="s">
        <v>286</v>
      </c>
      <c r="C254" s="32">
        <v>1</v>
      </c>
      <c r="D254" s="32">
        <v>1</v>
      </c>
      <c r="E254" s="32">
        <v>11</v>
      </c>
      <c r="F254" s="32">
        <v>1</v>
      </c>
      <c r="G254" s="32" t="s">
        <v>19</v>
      </c>
      <c r="H254" s="32">
        <v>4</v>
      </c>
      <c r="I254" s="123">
        <v>33336719</v>
      </c>
      <c r="J254" s="129">
        <f t="shared" si="7"/>
        <v>33336719</v>
      </c>
      <c r="K254" s="32">
        <v>0</v>
      </c>
      <c r="L254" s="32">
        <v>0</v>
      </c>
      <c r="M254" s="114" t="s">
        <v>211</v>
      </c>
      <c r="N254" s="38" t="s">
        <v>21</v>
      </c>
      <c r="O254" s="34" t="s">
        <v>212</v>
      </c>
      <c r="P254" s="71">
        <v>7235314</v>
      </c>
      <c r="Q254" s="115" t="s">
        <v>213</v>
      </c>
      <c r="R254" s="45"/>
    </row>
    <row r="255" spans="1:18" s="48" customFormat="1" ht="39.75" customHeight="1">
      <c r="A255" s="51">
        <v>80111701</v>
      </c>
      <c r="B255" s="37" t="s">
        <v>287</v>
      </c>
      <c r="C255" s="32">
        <v>1</v>
      </c>
      <c r="D255" s="32">
        <v>1</v>
      </c>
      <c r="E255" s="32">
        <v>11</v>
      </c>
      <c r="F255" s="32">
        <v>1</v>
      </c>
      <c r="G255" s="32" t="s">
        <v>19</v>
      </c>
      <c r="H255" s="32">
        <v>4</v>
      </c>
      <c r="I255" s="123">
        <v>33336719</v>
      </c>
      <c r="J255" s="129">
        <f t="shared" si="7"/>
        <v>33336719</v>
      </c>
      <c r="K255" s="32">
        <v>0</v>
      </c>
      <c r="L255" s="32">
        <v>0</v>
      </c>
      <c r="M255" s="114" t="s">
        <v>211</v>
      </c>
      <c r="N255" s="38" t="s">
        <v>21</v>
      </c>
      <c r="O255" s="34" t="s">
        <v>212</v>
      </c>
      <c r="P255" s="71">
        <v>7235314</v>
      </c>
      <c r="Q255" s="115" t="s">
        <v>213</v>
      </c>
      <c r="R255" s="45"/>
    </row>
    <row r="256" spans="1:18" s="48" customFormat="1" ht="39.75" customHeight="1">
      <c r="A256" s="51">
        <v>80111701</v>
      </c>
      <c r="B256" s="37" t="s">
        <v>288</v>
      </c>
      <c r="C256" s="32">
        <v>1</v>
      </c>
      <c r="D256" s="32">
        <v>1</v>
      </c>
      <c r="E256" s="32">
        <v>11</v>
      </c>
      <c r="F256" s="32">
        <v>1</v>
      </c>
      <c r="G256" s="32" t="s">
        <v>19</v>
      </c>
      <c r="H256" s="32">
        <v>4</v>
      </c>
      <c r="I256" s="123">
        <v>33336719</v>
      </c>
      <c r="J256" s="129">
        <f t="shared" si="7"/>
        <v>33336719</v>
      </c>
      <c r="K256" s="32">
        <v>0</v>
      </c>
      <c r="L256" s="32">
        <v>0</v>
      </c>
      <c r="M256" s="114" t="s">
        <v>211</v>
      </c>
      <c r="N256" s="38" t="s">
        <v>21</v>
      </c>
      <c r="O256" s="34" t="s">
        <v>212</v>
      </c>
      <c r="P256" s="71">
        <v>7235314</v>
      </c>
      <c r="Q256" s="115" t="s">
        <v>213</v>
      </c>
      <c r="R256" s="45"/>
    </row>
    <row r="257" spans="1:18" s="48" customFormat="1" ht="39.75" customHeight="1">
      <c r="A257" s="51">
        <v>85101500</v>
      </c>
      <c r="B257" s="37" t="s">
        <v>289</v>
      </c>
      <c r="C257" s="32">
        <v>1</v>
      </c>
      <c r="D257" s="32">
        <v>1</v>
      </c>
      <c r="E257" s="32">
        <v>11</v>
      </c>
      <c r="F257" s="32">
        <v>1</v>
      </c>
      <c r="G257" s="32" t="s">
        <v>19</v>
      </c>
      <c r="H257" s="32">
        <v>4</v>
      </c>
      <c r="I257" s="128">
        <v>15000000</v>
      </c>
      <c r="J257" s="129">
        <f t="shared" si="7"/>
        <v>15000000</v>
      </c>
      <c r="K257" s="32">
        <v>0</v>
      </c>
      <c r="L257" s="32">
        <v>0</v>
      </c>
      <c r="M257" s="114" t="s">
        <v>211</v>
      </c>
      <c r="N257" s="38" t="s">
        <v>21</v>
      </c>
      <c r="O257" s="34" t="s">
        <v>212</v>
      </c>
      <c r="P257" s="71">
        <v>7235314</v>
      </c>
      <c r="Q257" s="115" t="s">
        <v>213</v>
      </c>
      <c r="R257" s="45"/>
    </row>
    <row r="258" spans="1:18" s="48" customFormat="1" ht="39.75" customHeight="1">
      <c r="A258" s="51">
        <v>85101500</v>
      </c>
      <c r="B258" s="37" t="s">
        <v>290</v>
      </c>
      <c r="C258" s="32">
        <v>1</v>
      </c>
      <c r="D258" s="32">
        <v>1</v>
      </c>
      <c r="E258" s="32">
        <v>11</v>
      </c>
      <c r="F258" s="32">
        <v>1</v>
      </c>
      <c r="G258" s="32" t="s">
        <v>19</v>
      </c>
      <c r="H258" s="32">
        <v>4</v>
      </c>
      <c r="I258" s="128">
        <v>45000000</v>
      </c>
      <c r="J258" s="129">
        <f t="shared" si="7"/>
        <v>45000000</v>
      </c>
      <c r="K258" s="32">
        <v>0</v>
      </c>
      <c r="L258" s="32">
        <v>0</v>
      </c>
      <c r="M258" s="114" t="s">
        <v>211</v>
      </c>
      <c r="N258" s="38" t="s">
        <v>21</v>
      </c>
      <c r="O258" s="34" t="s">
        <v>212</v>
      </c>
      <c r="P258" s="71">
        <v>7235314</v>
      </c>
      <c r="Q258" s="115" t="s">
        <v>213</v>
      </c>
      <c r="R258" s="45"/>
    </row>
    <row r="259" spans="1:18" s="48" customFormat="1" ht="39.75" customHeight="1">
      <c r="A259" s="51">
        <v>80111701</v>
      </c>
      <c r="B259" s="37" t="s">
        <v>291</v>
      </c>
      <c r="C259" s="32">
        <v>1</v>
      </c>
      <c r="D259" s="32">
        <v>1</v>
      </c>
      <c r="E259" s="32">
        <v>11</v>
      </c>
      <c r="F259" s="32">
        <v>1</v>
      </c>
      <c r="G259" s="32" t="s">
        <v>19</v>
      </c>
      <c r="H259" s="32">
        <v>4</v>
      </c>
      <c r="I259" s="128">
        <v>10000000</v>
      </c>
      <c r="J259" s="129">
        <f t="shared" si="7"/>
        <v>10000000</v>
      </c>
      <c r="K259" s="32">
        <v>0</v>
      </c>
      <c r="L259" s="32">
        <v>0</v>
      </c>
      <c r="M259" s="114" t="s">
        <v>211</v>
      </c>
      <c r="N259" s="38" t="s">
        <v>21</v>
      </c>
      <c r="O259" s="34" t="s">
        <v>212</v>
      </c>
      <c r="P259" s="71">
        <v>7235314</v>
      </c>
      <c r="Q259" s="115" t="s">
        <v>213</v>
      </c>
      <c r="R259" s="45"/>
    </row>
    <row r="260" spans="1:18" s="48" customFormat="1" ht="39.75" customHeight="1">
      <c r="A260" s="51">
        <v>20102301</v>
      </c>
      <c r="B260" s="37" t="s">
        <v>292</v>
      </c>
      <c r="C260" s="32">
        <v>1</v>
      </c>
      <c r="D260" s="32">
        <v>1</v>
      </c>
      <c r="E260" s="32">
        <v>10</v>
      </c>
      <c r="F260" s="32">
        <v>1</v>
      </c>
      <c r="G260" s="32" t="s">
        <v>19</v>
      </c>
      <c r="H260" s="32">
        <v>4</v>
      </c>
      <c r="I260" s="128">
        <v>8000000</v>
      </c>
      <c r="J260" s="129">
        <f t="shared" si="7"/>
        <v>8000000</v>
      </c>
      <c r="K260" s="32">
        <v>0</v>
      </c>
      <c r="L260" s="32">
        <v>0</v>
      </c>
      <c r="M260" s="114" t="s">
        <v>211</v>
      </c>
      <c r="N260" s="38" t="s">
        <v>21</v>
      </c>
      <c r="O260" s="34" t="s">
        <v>212</v>
      </c>
      <c r="P260" s="71">
        <v>7235314</v>
      </c>
      <c r="Q260" s="115" t="s">
        <v>213</v>
      </c>
      <c r="R260" s="45"/>
    </row>
    <row r="261" spans="1:18" s="48" customFormat="1" ht="39.75" customHeight="1">
      <c r="A261" s="46">
        <v>80141607</v>
      </c>
      <c r="B261" s="33" t="s">
        <v>293</v>
      </c>
      <c r="C261" s="32">
        <v>1</v>
      </c>
      <c r="D261" s="32">
        <v>1</v>
      </c>
      <c r="E261" s="32">
        <v>11</v>
      </c>
      <c r="F261" s="32">
        <v>1</v>
      </c>
      <c r="G261" s="49" t="s">
        <v>19</v>
      </c>
      <c r="H261" s="32">
        <v>4</v>
      </c>
      <c r="I261" s="129">
        <v>8000000</v>
      </c>
      <c r="J261" s="129">
        <f t="shared" si="7"/>
        <v>8000000</v>
      </c>
      <c r="K261" s="32">
        <v>0</v>
      </c>
      <c r="L261" s="32">
        <v>0</v>
      </c>
      <c r="M261" s="114" t="s">
        <v>211</v>
      </c>
      <c r="N261" s="38" t="s">
        <v>21</v>
      </c>
      <c r="O261" s="34" t="s">
        <v>212</v>
      </c>
      <c r="P261" s="71">
        <v>7235314</v>
      </c>
      <c r="Q261" s="115" t="s">
        <v>213</v>
      </c>
      <c r="R261" s="50"/>
    </row>
    <row r="262" spans="1:18" s="48" customFormat="1" ht="39.75" customHeight="1">
      <c r="A262" s="51">
        <v>80111701</v>
      </c>
      <c r="B262" s="37" t="s">
        <v>294</v>
      </c>
      <c r="C262" s="32">
        <v>1</v>
      </c>
      <c r="D262" s="32">
        <v>1</v>
      </c>
      <c r="E262" s="32">
        <v>11</v>
      </c>
      <c r="F262" s="32">
        <v>1</v>
      </c>
      <c r="G262" s="32" t="s">
        <v>19</v>
      </c>
      <c r="H262" s="32">
        <v>4</v>
      </c>
      <c r="I262" s="129">
        <v>33336719</v>
      </c>
      <c r="J262" s="129">
        <f t="shared" si="7"/>
        <v>33336719</v>
      </c>
      <c r="K262" s="32">
        <v>0</v>
      </c>
      <c r="L262" s="32">
        <v>0</v>
      </c>
      <c r="M262" s="114" t="s">
        <v>211</v>
      </c>
      <c r="N262" s="38" t="s">
        <v>21</v>
      </c>
      <c r="O262" s="34" t="s">
        <v>212</v>
      </c>
      <c r="P262" s="71">
        <v>7235314</v>
      </c>
      <c r="Q262" s="115" t="s">
        <v>213</v>
      </c>
      <c r="R262" s="50"/>
    </row>
    <row r="263" spans="1:18" s="48" customFormat="1" ht="39.75" customHeight="1">
      <c r="A263" s="51">
        <v>80111701</v>
      </c>
      <c r="B263" s="37" t="s">
        <v>295</v>
      </c>
      <c r="C263" s="32">
        <v>1</v>
      </c>
      <c r="D263" s="32">
        <v>1</v>
      </c>
      <c r="E263" s="32">
        <v>11</v>
      </c>
      <c r="F263" s="32">
        <v>1</v>
      </c>
      <c r="G263" s="32" t="s">
        <v>19</v>
      </c>
      <c r="H263" s="32">
        <v>4</v>
      </c>
      <c r="I263" s="129">
        <v>8000000</v>
      </c>
      <c r="J263" s="129">
        <f t="shared" si="7"/>
        <v>8000000</v>
      </c>
      <c r="K263" s="32">
        <v>0</v>
      </c>
      <c r="L263" s="32">
        <v>0</v>
      </c>
      <c r="M263" s="114" t="s">
        <v>211</v>
      </c>
      <c r="N263" s="38" t="s">
        <v>21</v>
      </c>
      <c r="O263" s="34" t="s">
        <v>212</v>
      </c>
      <c r="P263" s="71">
        <v>7235314</v>
      </c>
      <c r="Q263" s="115" t="s">
        <v>213</v>
      </c>
      <c r="R263" s="50"/>
    </row>
    <row r="264" spans="1:18" s="48" customFormat="1" ht="39.75" customHeight="1">
      <c r="A264" s="46">
        <v>80141607</v>
      </c>
      <c r="B264" s="33" t="s">
        <v>296</v>
      </c>
      <c r="C264" s="32">
        <v>1</v>
      </c>
      <c r="D264" s="32">
        <v>1</v>
      </c>
      <c r="E264" s="32">
        <v>11</v>
      </c>
      <c r="F264" s="32">
        <v>1</v>
      </c>
      <c r="G264" s="49" t="s">
        <v>19</v>
      </c>
      <c r="H264" s="32">
        <v>4</v>
      </c>
      <c r="I264" s="129">
        <v>4000000</v>
      </c>
      <c r="J264" s="129">
        <f t="shared" si="7"/>
        <v>4000000</v>
      </c>
      <c r="K264" s="32">
        <v>0</v>
      </c>
      <c r="L264" s="32">
        <v>0</v>
      </c>
      <c r="M264" s="114" t="s">
        <v>211</v>
      </c>
      <c r="N264" s="38" t="s">
        <v>21</v>
      </c>
      <c r="O264" s="34" t="s">
        <v>212</v>
      </c>
      <c r="P264" s="71">
        <v>7235314</v>
      </c>
      <c r="Q264" s="115" t="s">
        <v>213</v>
      </c>
      <c r="R264" s="45"/>
    </row>
    <row r="265" spans="1:18" s="40" customFormat="1" ht="39.75" customHeight="1">
      <c r="A265" s="46">
        <v>80111701</v>
      </c>
      <c r="B265" s="33" t="s">
        <v>297</v>
      </c>
      <c r="C265" s="32">
        <v>2</v>
      </c>
      <c r="D265" s="32">
        <v>2</v>
      </c>
      <c r="E265" s="32">
        <v>11</v>
      </c>
      <c r="F265" s="32">
        <v>1</v>
      </c>
      <c r="G265" s="32" t="s">
        <v>19</v>
      </c>
      <c r="H265" s="32">
        <v>4</v>
      </c>
      <c r="I265" s="123">
        <v>33336719</v>
      </c>
      <c r="J265" s="126">
        <f>I265</f>
        <v>33336719</v>
      </c>
      <c r="K265" s="32">
        <v>0</v>
      </c>
      <c r="L265" s="32">
        <v>0</v>
      </c>
      <c r="M265" s="114" t="s">
        <v>211</v>
      </c>
      <c r="N265" s="38" t="s">
        <v>21</v>
      </c>
      <c r="O265" s="34" t="s">
        <v>212</v>
      </c>
      <c r="P265" s="71">
        <v>7235314</v>
      </c>
      <c r="Q265" s="115" t="s">
        <v>213</v>
      </c>
      <c r="R265" s="32"/>
    </row>
    <row r="266" spans="1:18" s="40" customFormat="1" ht="39.75" customHeight="1">
      <c r="A266" s="46">
        <v>80111701</v>
      </c>
      <c r="B266" s="33" t="s">
        <v>298</v>
      </c>
      <c r="C266" s="32">
        <v>2</v>
      </c>
      <c r="D266" s="32">
        <v>2</v>
      </c>
      <c r="E266" s="32">
        <v>11</v>
      </c>
      <c r="F266" s="32">
        <v>1</v>
      </c>
      <c r="G266" s="32" t="s">
        <v>19</v>
      </c>
      <c r="H266" s="32">
        <v>4</v>
      </c>
      <c r="I266" s="123">
        <v>33336719</v>
      </c>
      <c r="J266" s="126">
        <f>I266</f>
        <v>33336719</v>
      </c>
      <c r="K266" s="32">
        <v>0</v>
      </c>
      <c r="L266" s="32">
        <v>0</v>
      </c>
      <c r="M266" s="114" t="s">
        <v>211</v>
      </c>
      <c r="N266" s="38" t="s">
        <v>21</v>
      </c>
      <c r="O266" s="34" t="s">
        <v>212</v>
      </c>
      <c r="P266" s="71">
        <v>7235314</v>
      </c>
      <c r="Q266" s="115" t="s">
        <v>213</v>
      </c>
      <c r="R266" s="32"/>
    </row>
    <row r="267" spans="1:18" s="40" customFormat="1" ht="39.75" customHeight="1">
      <c r="A267" s="46">
        <v>80111701</v>
      </c>
      <c r="B267" s="33" t="s">
        <v>299</v>
      </c>
      <c r="C267" s="32">
        <v>3</v>
      </c>
      <c r="D267" s="32">
        <v>3</v>
      </c>
      <c r="E267" s="32">
        <v>10</v>
      </c>
      <c r="F267" s="32">
        <v>1</v>
      </c>
      <c r="G267" s="32" t="s">
        <v>19</v>
      </c>
      <c r="H267" s="32">
        <v>1</v>
      </c>
      <c r="I267" s="126">
        <v>30306108</v>
      </c>
      <c r="J267" s="126">
        <f aca="true" t="shared" si="8" ref="J267:J330">I267</f>
        <v>30306108</v>
      </c>
      <c r="K267" s="32">
        <v>0</v>
      </c>
      <c r="L267" s="32">
        <v>0</v>
      </c>
      <c r="M267" s="114" t="s">
        <v>211</v>
      </c>
      <c r="N267" s="38" t="s">
        <v>21</v>
      </c>
      <c r="O267" s="34" t="s">
        <v>212</v>
      </c>
      <c r="P267" s="71">
        <v>7235314</v>
      </c>
      <c r="Q267" s="115" t="s">
        <v>213</v>
      </c>
      <c r="R267" s="35"/>
    </row>
    <row r="268" spans="1:18" s="40" customFormat="1" ht="39.75" customHeight="1">
      <c r="A268" s="46">
        <v>80111701</v>
      </c>
      <c r="B268" s="33" t="s">
        <v>300</v>
      </c>
      <c r="C268" s="32">
        <v>3</v>
      </c>
      <c r="D268" s="32">
        <v>3</v>
      </c>
      <c r="E268" s="32">
        <v>10</v>
      </c>
      <c r="F268" s="32">
        <v>1</v>
      </c>
      <c r="G268" s="32" t="s">
        <v>19</v>
      </c>
      <c r="H268" s="32">
        <v>1</v>
      </c>
      <c r="I268" s="126">
        <v>30306108</v>
      </c>
      <c r="J268" s="126">
        <f t="shared" si="8"/>
        <v>30306108</v>
      </c>
      <c r="K268" s="32">
        <v>0</v>
      </c>
      <c r="L268" s="32">
        <v>0</v>
      </c>
      <c r="M268" s="114" t="s">
        <v>211</v>
      </c>
      <c r="N268" s="38" t="s">
        <v>21</v>
      </c>
      <c r="O268" s="34" t="s">
        <v>212</v>
      </c>
      <c r="P268" s="71">
        <v>7235314</v>
      </c>
      <c r="Q268" s="115" t="s">
        <v>213</v>
      </c>
      <c r="R268" s="35"/>
    </row>
    <row r="269" spans="1:18" s="40" customFormat="1" ht="39.75" customHeight="1">
      <c r="A269" s="46">
        <v>80111701</v>
      </c>
      <c r="B269" s="33" t="s">
        <v>301</v>
      </c>
      <c r="C269" s="32">
        <v>3</v>
      </c>
      <c r="D269" s="32">
        <v>3</v>
      </c>
      <c r="E269" s="32">
        <v>10</v>
      </c>
      <c r="F269" s="32">
        <v>1</v>
      </c>
      <c r="G269" s="32" t="s">
        <v>19</v>
      </c>
      <c r="H269" s="32">
        <v>1</v>
      </c>
      <c r="I269" s="126">
        <v>30306108</v>
      </c>
      <c r="J269" s="126">
        <f t="shared" si="8"/>
        <v>30306108</v>
      </c>
      <c r="K269" s="32">
        <v>0</v>
      </c>
      <c r="L269" s="32">
        <v>0</v>
      </c>
      <c r="M269" s="114" t="s">
        <v>211</v>
      </c>
      <c r="N269" s="38" t="s">
        <v>21</v>
      </c>
      <c r="O269" s="34" t="s">
        <v>212</v>
      </c>
      <c r="P269" s="71">
        <v>7235314</v>
      </c>
      <c r="Q269" s="115" t="s">
        <v>213</v>
      </c>
      <c r="R269" s="35"/>
    </row>
    <row r="270" spans="1:18" s="40" customFormat="1" ht="39.75" customHeight="1">
      <c r="A270" s="46">
        <v>80111701</v>
      </c>
      <c r="B270" s="33" t="s">
        <v>302</v>
      </c>
      <c r="C270" s="32">
        <v>3</v>
      </c>
      <c r="D270" s="32">
        <v>3</v>
      </c>
      <c r="E270" s="32">
        <v>10</v>
      </c>
      <c r="F270" s="32">
        <v>1</v>
      </c>
      <c r="G270" s="32" t="s">
        <v>19</v>
      </c>
      <c r="H270" s="32">
        <v>1</v>
      </c>
      <c r="I270" s="126">
        <v>30306108</v>
      </c>
      <c r="J270" s="126">
        <f t="shared" si="8"/>
        <v>30306108</v>
      </c>
      <c r="K270" s="32">
        <v>0</v>
      </c>
      <c r="L270" s="32">
        <v>0</v>
      </c>
      <c r="M270" s="114" t="s">
        <v>211</v>
      </c>
      <c r="N270" s="38" t="s">
        <v>21</v>
      </c>
      <c r="O270" s="34" t="s">
        <v>212</v>
      </c>
      <c r="P270" s="71">
        <v>7235314</v>
      </c>
      <c r="Q270" s="115" t="s">
        <v>213</v>
      </c>
      <c r="R270" s="35"/>
    </row>
    <row r="271" spans="1:18" s="40" customFormat="1" ht="39.75" customHeight="1">
      <c r="A271" s="46">
        <v>80111701</v>
      </c>
      <c r="B271" s="33" t="s">
        <v>303</v>
      </c>
      <c r="C271" s="32">
        <v>3</v>
      </c>
      <c r="D271" s="32">
        <v>3</v>
      </c>
      <c r="E271" s="32">
        <v>10</v>
      </c>
      <c r="F271" s="32">
        <v>1</v>
      </c>
      <c r="G271" s="32" t="s">
        <v>19</v>
      </c>
      <c r="H271" s="32">
        <v>1</v>
      </c>
      <c r="I271" s="126">
        <v>30306108</v>
      </c>
      <c r="J271" s="126">
        <f t="shared" si="8"/>
        <v>30306108</v>
      </c>
      <c r="K271" s="32">
        <v>0</v>
      </c>
      <c r="L271" s="32">
        <v>0</v>
      </c>
      <c r="M271" s="114" t="s">
        <v>211</v>
      </c>
      <c r="N271" s="38" t="s">
        <v>21</v>
      </c>
      <c r="O271" s="34" t="s">
        <v>212</v>
      </c>
      <c r="P271" s="71">
        <v>7235314</v>
      </c>
      <c r="Q271" s="115" t="s">
        <v>213</v>
      </c>
      <c r="R271" s="35"/>
    </row>
    <row r="272" spans="1:18" s="40" customFormat="1" ht="39.75" customHeight="1">
      <c r="A272" s="46">
        <v>80111701</v>
      </c>
      <c r="B272" s="33" t="s">
        <v>304</v>
      </c>
      <c r="C272" s="32">
        <v>3</v>
      </c>
      <c r="D272" s="32">
        <v>3</v>
      </c>
      <c r="E272" s="32">
        <v>10</v>
      </c>
      <c r="F272" s="32">
        <v>1</v>
      </c>
      <c r="G272" s="32" t="s">
        <v>19</v>
      </c>
      <c r="H272" s="32">
        <v>1</v>
      </c>
      <c r="I272" s="126">
        <v>30306108</v>
      </c>
      <c r="J272" s="126">
        <f t="shared" si="8"/>
        <v>30306108</v>
      </c>
      <c r="K272" s="32">
        <v>0</v>
      </c>
      <c r="L272" s="32">
        <v>0</v>
      </c>
      <c r="M272" s="114" t="s">
        <v>211</v>
      </c>
      <c r="N272" s="38" t="s">
        <v>21</v>
      </c>
      <c r="O272" s="34" t="s">
        <v>212</v>
      </c>
      <c r="P272" s="71">
        <v>7235314</v>
      </c>
      <c r="Q272" s="115" t="s">
        <v>213</v>
      </c>
      <c r="R272" s="43"/>
    </row>
    <row r="273" spans="1:18" s="40" customFormat="1" ht="39.75" customHeight="1">
      <c r="A273" s="46">
        <v>80111701</v>
      </c>
      <c r="B273" s="33" t="s">
        <v>305</v>
      </c>
      <c r="C273" s="32">
        <v>3</v>
      </c>
      <c r="D273" s="32">
        <v>3</v>
      </c>
      <c r="E273" s="32">
        <v>10</v>
      </c>
      <c r="F273" s="32">
        <v>1</v>
      </c>
      <c r="G273" s="32" t="s">
        <v>19</v>
      </c>
      <c r="H273" s="32">
        <v>1</v>
      </c>
      <c r="I273" s="126">
        <v>30306108</v>
      </c>
      <c r="J273" s="126">
        <f t="shared" si="8"/>
        <v>30306108</v>
      </c>
      <c r="K273" s="32">
        <v>0</v>
      </c>
      <c r="L273" s="32">
        <v>0</v>
      </c>
      <c r="M273" s="114" t="s">
        <v>211</v>
      </c>
      <c r="N273" s="38" t="s">
        <v>21</v>
      </c>
      <c r="O273" s="34" t="s">
        <v>212</v>
      </c>
      <c r="P273" s="71">
        <v>7235314</v>
      </c>
      <c r="Q273" s="115" t="s">
        <v>213</v>
      </c>
      <c r="R273" s="43"/>
    </row>
    <row r="274" spans="1:18" s="40" customFormat="1" ht="39.75" customHeight="1">
      <c r="A274" s="46">
        <v>80111701</v>
      </c>
      <c r="B274" s="33" t="s">
        <v>306</v>
      </c>
      <c r="C274" s="32">
        <v>3</v>
      </c>
      <c r="D274" s="32">
        <v>3</v>
      </c>
      <c r="E274" s="32">
        <v>10</v>
      </c>
      <c r="F274" s="32">
        <v>1</v>
      </c>
      <c r="G274" s="32" t="s">
        <v>19</v>
      </c>
      <c r="H274" s="32">
        <v>1</v>
      </c>
      <c r="I274" s="126">
        <v>30306108</v>
      </c>
      <c r="J274" s="126">
        <f t="shared" si="8"/>
        <v>30306108</v>
      </c>
      <c r="K274" s="32">
        <v>0</v>
      </c>
      <c r="L274" s="32">
        <v>0</v>
      </c>
      <c r="M274" s="114" t="s">
        <v>211</v>
      </c>
      <c r="N274" s="38" t="s">
        <v>21</v>
      </c>
      <c r="O274" s="34" t="s">
        <v>212</v>
      </c>
      <c r="P274" s="71">
        <v>7235314</v>
      </c>
      <c r="Q274" s="115" t="s">
        <v>213</v>
      </c>
      <c r="R274" s="43"/>
    </row>
    <row r="275" spans="1:18" s="40" customFormat="1" ht="39.75" customHeight="1">
      <c r="A275" s="46">
        <v>80111701</v>
      </c>
      <c r="B275" s="33" t="s">
        <v>307</v>
      </c>
      <c r="C275" s="32">
        <v>3</v>
      </c>
      <c r="D275" s="32">
        <v>3</v>
      </c>
      <c r="E275" s="32">
        <v>10</v>
      </c>
      <c r="F275" s="32">
        <v>1</v>
      </c>
      <c r="G275" s="32" t="s">
        <v>19</v>
      </c>
      <c r="H275" s="32">
        <v>1</v>
      </c>
      <c r="I275" s="126">
        <v>30306108</v>
      </c>
      <c r="J275" s="126">
        <f t="shared" si="8"/>
        <v>30306108</v>
      </c>
      <c r="K275" s="32">
        <v>0</v>
      </c>
      <c r="L275" s="32">
        <v>0</v>
      </c>
      <c r="M275" s="114" t="s">
        <v>211</v>
      </c>
      <c r="N275" s="38" t="s">
        <v>21</v>
      </c>
      <c r="O275" s="34" t="s">
        <v>212</v>
      </c>
      <c r="P275" s="71">
        <v>7235314</v>
      </c>
      <c r="Q275" s="115" t="s">
        <v>213</v>
      </c>
      <c r="R275" s="43"/>
    </row>
    <row r="276" spans="1:18" s="40" customFormat="1" ht="39.75" customHeight="1">
      <c r="A276" s="46">
        <v>80111701</v>
      </c>
      <c r="B276" s="33" t="s">
        <v>308</v>
      </c>
      <c r="C276" s="32">
        <v>3</v>
      </c>
      <c r="D276" s="32">
        <v>3</v>
      </c>
      <c r="E276" s="32">
        <v>11</v>
      </c>
      <c r="F276" s="32">
        <v>1</v>
      </c>
      <c r="G276" s="32" t="s">
        <v>19</v>
      </c>
      <c r="H276" s="32">
        <v>1</v>
      </c>
      <c r="I276" s="123">
        <v>33336719</v>
      </c>
      <c r="J276" s="126">
        <f t="shared" si="8"/>
        <v>33336719</v>
      </c>
      <c r="K276" s="32">
        <v>0</v>
      </c>
      <c r="L276" s="32">
        <v>0</v>
      </c>
      <c r="M276" s="114" t="s">
        <v>211</v>
      </c>
      <c r="N276" s="38" t="s">
        <v>21</v>
      </c>
      <c r="O276" s="34" t="s">
        <v>212</v>
      </c>
      <c r="P276" s="71">
        <v>7235314</v>
      </c>
      <c r="Q276" s="115" t="s">
        <v>213</v>
      </c>
      <c r="R276" s="43"/>
    </row>
    <row r="277" spans="1:18" s="40" customFormat="1" ht="39.75" customHeight="1">
      <c r="A277" s="46">
        <v>85101508</v>
      </c>
      <c r="B277" s="33" t="s">
        <v>309</v>
      </c>
      <c r="C277" s="32">
        <v>3</v>
      </c>
      <c r="D277" s="32">
        <v>3</v>
      </c>
      <c r="E277" s="32">
        <v>10</v>
      </c>
      <c r="F277" s="32">
        <v>1</v>
      </c>
      <c r="G277" s="32" t="s">
        <v>19</v>
      </c>
      <c r="H277" s="32">
        <v>1</v>
      </c>
      <c r="I277" s="126">
        <v>38748081</v>
      </c>
      <c r="J277" s="126">
        <f t="shared" si="8"/>
        <v>38748081</v>
      </c>
      <c r="K277" s="32">
        <v>0</v>
      </c>
      <c r="L277" s="32">
        <v>0</v>
      </c>
      <c r="M277" s="114" t="s">
        <v>211</v>
      </c>
      <c r="N277" s="38" t="s">
        <v>21</v>
      </c>
      <c r="O277" s="34" t="s">
        <v>212</v>
      </c>
      <c r="P277" s="71">
        <v>7235314</v>
      </c>
      <c r="Q277" s="115" t="s">
        <v>213</v>
      </c>
      <c r="R277" s="43"/>
    </row>
    <row r="278" spans="1:18" s="40" customFormat="1" ht="39.75" customHeight="1">
      <c r="A278" s="46">
        <v>85101508</v>
      </c>
      <c r="B278" s="33" t="s">
        <v>310</v>
      </c>
      <c r="C278" s="32">
        <v>3</v>
      </c>
      <c r="D278" s="32">
        <v>3</v>
      </c>
      <c r="E278" s="32">
        <v>10</v>
      </c>
      <c r="F278" s="32">
        <v>1</v>
      </c>
      <c r="G278" s="32" t="s">
        <v>19</v>
      </c>
      <c r="H278" s="32">
        <v>1</v>
      </c>
      <c r="I278" s="126">
        <v>25722122</v>
      </c>
      <c r="J278" s="126">
        <f t="shared" si="8"/>
        <v>25722122</v>
      </c>
      <c r="K278" s="32">
        <v>0</v>
      </c>
      <c r="L278" s="32">
        <v>0</v>
      </c>
      <c r="M278" s="114" t="s">
        <v>211</v>
      </c>
      <c r="N278" s="38" t="s">
        <v>21</v>
      </c>
      <c r="O278" s="34" t="s">
        <v>212</v>
      </c>
      <c r="P278" s="71">
        <v>7235314</v>
      </c>
      <c r="Q278" s="115" t="s">
        <v>213</v>
      </c>
      <c r="R278" s="43"/>
    </row>
    <row r="279" spans="1:18" s="40" customFormat="1" ht="39.75" customHeight="1">
      <c r="A279" s="46">
        <v>20102301</v>
      </c>
      <c r="B279" s="37" t="s">
        <v>311</v>
      </c>
      <c r="C279" s="32">
        <v>2</v>
      </c>
      <c r="D279" s="32">
        <v>2</v>
      </c>
      <c r="E279" s="32">
        <v>11</v>
      </c>
      <c r="F279" s="32">
        <v>1</v>
      </c>
      <c r="G279" s="32" t="s">
        <v>19</v>
      </c>
      <c r="H279" s="32">
        <v>4</v>
      </c>
      <c r="I279" s="126">
        <v>8000000</v>
      </c>
      <c r="J279" s="126">
        <f t="shared" si="8"/>
        <v>8000000</v>
      </c>
      <c r="K279" s="32">
        <v>0</v>
      </c>
      <c r="L279" s="32">
        <v>0</v>
      </c>
      <c r="M279" s="114" t="s">
        <v>211</v>
      </c>
      <c r="N279" s="38" t="s">
        <v>21</v>
      </c>
      <c r="O279" s="34" t="s">
        <v>212</v>
      </c>
      <c r="P279" s="71">
        <v>7235314</v>
      </c>
      <c r="Q279" s="115" t="s">
        <v>213</v>
      </c>
      <c r="R279" s="43"/>
    </row>
    <row r="280" spans="1:18" s="40" customFormat="1" ht="39.75" customHeight="1">
      <c r="A280" s="46">
        <v>80111701</v>
      </c>
      <c r="B280" s="37" t="s">
        <v>312</v>
      </c>
      <c r="C280" s="32">
        <v>2</v>
      </c>
      <c r="D280" s="32">
        <v>2</v>
      </c>
      <c r="E280" s="32">
        <v>11</v>
      </c>
      <c r="F280" s="32">
        <v>1</v>
      </c>
      <c r="G280" s="32" t="s">
        <v>19</v>
      </c>
      <c r="H280" s="32">
        <v>1</v>
      </c>
      <c r="I280" s="126">
        <v>15000000</v>
      </c>
      <c r="J280" s="126">
        <f t="shared" si="8"/>
        <v>15000000</v>
      </c>
      <c r="K280" s="32">
        <v>0</v>
      </c>
      <c r="L280" s="32">
        <v>0</v>
      </c>
      <c r="M280" s="114" t="s">
        <v>211</v>
      </c>
      <c r="N280" s="38" t="s">
        <v>21</v>
      </c>
      <c r="O280" s="34" t="s">
        <v>212</v>
      </c>
      <c r="P280" s="71">
        <v>7235314</v>
      </c>
      <c r="Q280" s="115" t="s">
        <v>213</v>
      </c>
      <c r="R280" s="43"/>
    </row>
    <row r="281" spans="1:18" s="40" customFormat="1" ht="39.75" customHeight="1">
      <c r="A281" s="46">
        <v>20101600</v>
      </c>
      <c r="B281" s="37" t="s">
        <v>313</v>
      </c>
      <c r="C281" s="32">
        <v>2</v>
      </c>
      <c r="D281" s="32">
        <v>2</v>
      </c>
      <c r="E281" s="32">
        <v>11</v>
      </c>
      <c r="F281" s="32">
        <v>1</v>
      </c>
      <c r="G281" s="32" t="s">
        <v>19</v>
      </c>
      <c r="H281" s="32">
        <v>4</v>
      </c>
      <c r="I281" s="126">
        <v>5326562</v>
      </c>
      <c r="J281" s="126">
        <f t="shared" si="8"/>
        <v>5326562</v>
      </c>
      <c r="K281" s="32">
        <v>0</v>
      </c>
      <c r="L281" s="32">
        <v>0</v>
      </c>
      <c r="M281" s="114" t="s">
        <v>211</v>
      </c>
      <c r="N281" s="38" t="s">
        <v>21</v>
      </c>
      <c r="O281" s="34" t="s">
        <v>212</v>
      </c>
      <c r="P281" s="71">
        <v>7235314</v>
      </c>
      <c r="Q281" s="115" t="s">
        <v>213</v>
      </c>
      <c r="R281" s="43"/>
    </row>
    <row r="282" spans="1:18" s="40" customFormat="1" ht="39.75" customHeight="1">
      <c r="A282" s="46">
        <v>80111701</v>
      </c>
      <c r="B282" s="33" t="s">
        <v>314</v>
      </c>
      <c r="C282" s="32">
        <v>2</v>
      </c>
      <c r="D282" s="32">
        <v>2</v>
      </c>
      <c r="E282" s="32">
        <v>11</v>
      </c>
      <c r="F282" s="32">
        <v>1</v>
      </c>
      <c r="G282" s="32" t="s">
        <v>19</v>
      </c>
      <c r="H282" s="32">
        <v>1</v>
      </c>
      <c r="I282" s="123">
        <v>33336719</v>
      </c>
      <c r="J282" s="126">
        <f t="shared" si="8"/>
        <v>33336719</v>
      </c>
      <c r="K282" s="32">
        <v>0</v>
      </c>
      <c r="L282" s="32">
        <v>0</v>
      </c>
      <c r="M282" s="114" t="s">
        <v>211</v>
      </c>
      <c r="N282" s="38" t="s">
        <v>21</v>
      </c>
      <c r="O282" s="34" t="s">
        <v>212</v>
      </c>
      <c r="P282" s="71">
        <v>7235314</v>
      </c>
      <c r="Q282" s="115" t="s">
        <v>213</v>
      </c>
      <c r="R282" s="35"/>
    </row>
    <row r="283" spans="1:18" s="40" customFormat="1" ht="39.75" customHeight="1">
      <c r="A283" s="46">
        <v>80111701</v>
      </c>
      <c r="B283" s="37" t="s">
        <v>315</v>
      </c>
      <c r="C283" s="32">
        <v>2</v>
      </c>
      <c r="D283" s="32">
        <v>2</v>
      </c>
      <c r="E283" s="32">
        <v>11</v>
      </c>
      <c r="F283" s="32">
        <v>1</v>
      </c>
      <c r="G283" s="32" t="s">
        <v>19</v>
      </c>
      <c r="H283" s="32">
        <v>1</v>
      </c>
      <c r="I283" s="126">
        <v>5271756</v>
      </c>
      <c r="J283" s="126">
        <f t="shared" si="8"/>
        <v>5271756</v>
      </c>
      <c r="K283" s="32">
        <v>0</v>
      </c>
      <c r="L283" s="32">
        <v>0</v>
      </c>
      <c r="M283" s="114" t="s">
        <v>211</v>
      </c>
      <c r="N283" s="38" t="s">
        <v>21</v>
      </c>
      <c r="O283" s="34" t="s">
        <v>212</v>
      </c>
      <c r="P283" s="71">
        <v>7235314</v>
      </c>
      <c r="Q283" s="115" t="s">
        <v>213</v>
      </c>
      <c r="R283" s="43"/>
    </row>
    <row r="284" spans="1:18" s="40" customFormat="1" ht="39.75" customHeight="1">
      <c r="A284" s="46">
        <v>80111701</v>
      </c>
      <c r="B284" s="33" t="s">
        <v>316</v>
      </c>
      <c r="C284" s="32">
        <v>2</v>
      </c>
      <c r="D284" s="32">
        <v>2</v>
      </c>
      <c r="E284" s="32">
        <v>11</v>
      </c>
      <c r="F284" s="32">
        <v>1</v>
      </c>
      <c r="G284" s="32" t="s">
        <v>19</v>
      </c>
      <c r="H284" s="32">
        <v>4</v>
      </c>
      <c r="I284" s="123">
        <v>33336719</v>
      </c>
      <c r="J284" s="126">
        <f t="shared" si="8"/>
        <v>33336719</v>
      </c>
      <c r="K284" s="32">
        <v>0</v>
      </c>
      <c r="L284" s="32">
        <v>0</v>
      </c>
      <c r="M284" s="114" t="s">
        <v>211</v>
      </c>
      <c r="N284" s="38" t="s">
        <v>21</v>
      </c>
      <c r="O284" s="34" t="s">
        <v>212</v>
      </c>
      <c r="P284" s="71">
        <v>7235314</v>
      </c>
      <c r="Q284" s="115" t="s">
        <v>213</v>
      </c>
      <c r="R284" s="43"/>
    </row>
    <row r="285" spans="1:18" s="40" customFormat="1" ht="39.75" customHeight="1">
      <c r="A285" s="46">
        <v>80111701</v>
      </c>
      <c r="B285" s="33" t="s">
        <v>317</v>
      </c>
      <c r="C285" s="32">
        <v>2</v>
      </c>
      <c r="D285" s="32">
        <v>2</v>
      </c>
      <c r="E285" s="32">
        <v>11</v>
      </c>
      <c r="F285" s="32">
        <v>1</v>
      </c>
      <c r="G285" s="32" t="s">
        <v>19</v>
      </c>
      <c r="H285" s="32">
        <v>4</v>
      </c>
      <c r="I285" s="123">
        <v>33336719</v>
      </c>
      <c r="J285" s="126">
        <f t="shared" si="8"/>
        <v>33336719</v>
      </c>
      <c r="K285" s="32">
        <v>0</v>
      </c>
      <c r="L285" s="32">
        <v>0</v>
      </c>
      <c r="M285" s="114" t="s">
        <v>211</v>
      </c>
      <c r="N285" s="38" t="s">
        <v>21</v>
      </c>
      <c r="O285" s="34" t="s">
        <v>212</v>
      </c>
      <c r="P285" s="71">
        <v>7235314</v>
      </c>
      <c r="Q285" s="115" t="s">
        <v>213</v>
      </c>
      <c r="R285" s="35"/>
    </row>
    <row r="286" spans="1:18" s="40" customFormat="1" ht="39.75" customHeight="1">
      <c r="A286" s="46">
        <v>80111701</v>
      </c>
      <c r="B286" s="33" t="s">
        <v>318</v>
      </c>
      <c r="C286" s="32">
        <v>2</v>
      </c>
      <c r="D286" s="32">
        <v>2</v>
      </c>
      <c r="E286" s="32">
        <v>11</v>
      </c>
      <c r="F286" s="32">
        <v>1</v>
      </c>
      <c r="G286" s="32" t="s">
        <v>19</v>
      </c>
      <c r="H286" s="32">
        <v>4</v>
      </c>
      <c r="I286" s="123">
        <v>33336719</v>
      </c>
      <c r="J286" s="126">
        <f t="shared" si="8"/>
        <v>33336719</v>
      </c>
      <c r="K286" s="32">
        <v>0</v>
      </c>
      <c r="L286" s="32">
        <v>0</v>
      </c>
      <c r="M286" s="114" t="s">
        <v>211</v>
      </c>
      <c r="N286" s="38" t="s">
        <v>21</v>
      </c>
      <c r="O286" s="34" t="s">
        <v>212</v>
      </c>
      <c r="P286" s="71">
        <v>7235314</v>
      </c>
      <c r="Q286" s="115" t="s">
        <v>213</v>
      </c>
      <c r="R286" s="43"/>
    </row>
    <row r="287" spans="1:18" s="40" customFormat="1" ht="39.75" customHeight="1">
      <c r="A287" s="46">
        <v>80111701</v>
      </c>
      <c r="B287" s="33" t="s">
        <v>319</v>
      </c>
      <c r="C287" s="32">
        <v>2</v>
      </c>
      <c r="D287" s="32">
        <v>2</v>
      </c>
      <c r="E287" s="32">
        <v>11</v>
      </c>
      <c r="F287" s="32">
        <v>1</v>
      </c>
      <c r="G287" s="32" t="s">
        <v>19</v>
      </c>
      <c r="H287" s="32">
        <v>4</v>
      </c>
      <c r="I287" s="123">
        <v>33336719</v>
      </c>
      <c r="J287" s="126">
        <f t="shared" si="8"/>
        <v>33336719</v>
      </c>
      <c r="K287" s="32">
        <v>0</v>
      </c>
      <c r="L287" s="32">
        <v>0</v>
      </c>
      <c r="M287" s="114" t="s">
        <v>211</v>
      </c>
      <c r="N287" s="38" t="s">
        <v>21</v>
      </c>
      <c r="O287" s="34" t="s">
        <v>212</v>
      </c>
      <c r="P287" s="71">
        <v>7235314</v>
      </c>
      <c r="Q287" s="115" t="s">
        <v>213</v>
      </c>
      <c r="R287" s="43"/>
    </row>
    <row r="288" spans="1:18" s="40" customFormat="1" ht="39.75" customHeight="1">
      <c r="A288" s="46">
        <v>80111701</v>
      </c>
      <c r="B288" s="33" t="s">
        <v>320</v>
      </c>
      <c r="C288" s="32">
        <v>3</v>
      </c>
      <c r="D288" s="32">
        <v>3</v>
      </c>
      <c r="E288" s="32">
        <v>10</v>
      </c>
      <c r="F288" s="32">
        <v>1</v>
      </c>
      <c r="G288" s="32" t="s">
        <v>19</v>
      </c>
      <c r="H288" s="32">
        <v>4</v>
      </c>
      <c r="I288" s="126">
        <v>18183659</v>
      </c>
      <c r="J288" s="126">
        <f t="shared" si="8"/>
        <v>18183659</v>
      </c>
      <c r="K288" s="32">
        <v>0</v>
      </c>
      <c r="L288" s="32">
        <v>0</v>
      </c>
      <c r="M288" s="114" t="s">
        <v>211</v>
      </c>
      <c r="N288" s="38" t="s">
        <v>21</v>
      </c>
      <c r="O288" s="34" t="s">
        <v>212</v>
      </c>
      <c r="P288" s="71">
        <v>7235314</v>
      </c>
      <c r="Q288" s="115" t="s">
        <v>213</v>
      </c>
      <c r="R288" s="43"/>
    </row>
    <row r="289" spans="1:18" s="40" customFormat="1" ht="39.75" customHeight="1">
      <c r="A289" s="46">
        <v>80111701</v>
      </c>
      <c r="B289" s="33" t="s">
        <v>321</v>
      </c>
      <c r="C289" s="32">
        <v>3</v>
      </c>
      <c r="D289" s="32">
        <v>3</v>
      </c>
      <c r="E289" s="32">
        <v>10</v>
      </c>
      <c r="F289" s="32">
        <v>1</v>
      </c>
      <c r="G289" s="32" t="s">
        <v>19</v>
      </c>
      <c r="H289" s="32">
        <v>4</v>
      </c>
      <c r="I289" s="126">
        <v>18183659</v>
      </c>
      <c r="J289" s="126">
        <f t="shared" si="8"/>
        <v>18183659</v>
      </c>
      <c r="K289" s="32">
        <v>0</v>
      </c>
      <c r="L289" s="32">
        <v>0</v>
      </c>
      <c r="M289" s="114" t="s">
        <v>211</v>
      </c>
      <c r="N289" s="38" t="s">
        <v>21</v>
      </c>
      <c r="O289" s="34" t="s">
        <v>212</v>
      </c>
      <c r="P289" s="71">
        <v>7235314</v>
      </c>
      <c r="Q289" s="115" t="s">
        <v>213</v>
      </c>
      <c r="R289" s="43"/>
    </row>
    <row r="290" spans="1:18" s="40" customFormat="1" ht="39.75" customHeight="1">
      <c r="A290" s="46">
        <v>80111701</v>
      </c>
      <c r="B290" s="33" t="s">
        <v>322</v>
      </c>
      <c r="C290" s="32">
        <v>3</v>
      </c>
      <c r="D290" s="32">
        <v>3</v>
      </c>
      <c r="E290" s="32">
        <v>10</v>
      </c>
      <c r="F290" s="32">
        <v>1</v>
      </c>
      <c r="G290" s="32" t="s">
        <v>19</v>
      </c>
      <c r="H290" s="32">
        <v>4</v>
      </c>
      <c r="I290" s="126">
        <v>30306108</v>
      </c>
      <c r="J290" s="126">
        <f t="shared" si="8"/>
        <v>30306108</v>
      </c>
      <c r="K290" s="32">
        <v>0</v>
      </c>
      <c r="L290" s="32">
        <v>0</v>
      </c>
      <c r="M290" s="114" t="s">
        <v>211</v>
      </c>
      <c r="N290" s="38" t="s">
        <v>21</v>
      </c>
      <c r="O290" s="34" t="s">
        <v>212</v>
      </c>
      <c r="P290" s="71">
        <v>7235314</v>
      </c>
      <c r="Q290" s="115" t="s">
        <v>213</v>
      </c>
      <c r="R290" s="43"/>
    </row>
    <row r="291" spans="1:18" s="40" customFormat="1" ht="39.75" customHeight="1">
      <c r="A291" s="46">
        <v>80111701</v>
      </c>
      <c r="B291" s="33" t="s">
        <v>323</v>
      </c>
      <c r="C291" s="32">
        <v>3</v>
      </c>
      <c r="D291" s="32">
        <v>3</v>
      </c>
      <c r="E291" s="32">
        <v>10</v>
      </c>
      <c r="F291" s="32">
        <v>1</v>
      </c>
      <c r="G291" s="32" t="s">
        <v>19</v>
      </c>
      <c r="H291" s="32">
        <v>4</v>
      </c>
      <c r="I291" s="126">
        <v>30306108</v>
      </c>
      <c r="J291" s="126">
        <f t="shared" si="8"/>
        <v>30306108</v>
      </c>
      <c r="K291" s="32">
        <v>0</v>
      </c>
      <c r="L291" s="32">
        <v>0</v>
      </c>
      <c r="M291" s="114" t="s">
        <v>211</v>
      </c>
      <c r="N291" s="38" t="s">
        <v>21</v>
      </c>
      <c r="O291" s="34" t="s">
        <v>212</v>
      </c>
      <c r="P291" s="71">
        <v>7235314</v>
      </c>
      <c r="Q291" s="115" t="s">
        <v>213</v>
      </c>
      <c r="R291" s="43"/>
    </row>
    <row r="292" spans="1:18" s="40" customFormat="1" ht="39.75" customHeight="1">
      <c r="A292" s="46">
        <v>80111701</v>
      </c>
      <c r="B292" s="33" t="s">
        <v>324</v>
      </c>
      <c r="C292" s="32">
        <v>1</v>
      </c>
      <c r="D292" s="32">
        <v>1</v>
      </c>
      <c r="E292" s="32">
        <v>11</v>
      </c>
      <c r="F292" s="32">
        <v>1</v>
      </c>
      <c r="G292" s="32" t="s">
        <v>19</v>
      </c>
      <c r="H292" s="32">
        <v>4</v>
      </c>
      <c r="I292" s="126">
        <v>33336719</v>
      </c>
      <c r="J292" s="126">
        <f t="shared" si="8"/>
        <v>33336719</v>
      </c>
      <c r="K292" s="32">
        <v>0</v>
      </c>
      <c r="L292" s="32">
        <v>0</v>
      </c>
      <c r="M292" s="114" t="s">
        <v>211</v>
      </c>
      <c r="N292" s="38" t="s">
        <v>21</v>
      </c>
      <c r="O292" s="34" t="s">
        <v>212</v>
      </c>
      <c r="P292" s="71">
        <v>7235314</v>
      </c>
      <c r="Q292" s="115" t="s">
        <v>213</v>
      </c>
      <c r="R292" s="32"/>
    </row>
    <row r="293" spans="1:18" s="40" customFormat="1" ht="39.75" customHeight="1">
      <c r="A293" s="46">
        <v>80111701</v>
      </c>
      <c r="B293" s="33" t="s">
        <v>325</v>
      </c>
      <c r="C293" s="32">
        <v>1</v>
      </c>
      <c r="D293" s="32">
        <v>1</v>
      </c>
      <c r="E293" s="32">
        <v>9</v>
      </c>
      <c r="F293" s="32">
        <v>1</v>
      </c>
      <c r="G293" s="32" t="s">
        <v>19</v>
      </c>
      <c r="H293" s="32">
        <v>4</v>
      </c>
      <c r="I293" s="126">
        <v>27275497</v>
      </c>
      <c r="J293" s="126">
        <f t="shared" si="8"/>
        <v>27275497</v>
      </c>
      <c r="K293" s="32">
        <v>0</v>
      </c>
      <c r="L293" s="32">
        <v>0</v>
      </c>
      <c r="M293" s="114" t="s">
        <v>211</v>
      </c>
      <c r="N293" s="38" t="s">
        <v>21</v>
      </c>
      <c r="O293" s="34" t="s">
        <v>212</v>
      </c>
      <c r="P293" s="71">
        <v>7235314</v>
      </c>
      <c r="Q293" s="115" t="s">
        <v>213</v>
      </c>
      <c r="R293" s="32"/>
    </row>
    <row r="294" spans="1:18" s="40" customFormat="1" ht="39.75" customHeight="1">
      <c r="A294" s="46">
        <v>80111701</v>
      </c>
      <c r="B294" s="33" t="s">
        <v>325</v>
      </c>
      <c r="C294" s="32">
        <v>1</v>
      </c>
      <c r="D294" s="32">
        <v>1</v>
      </c>
      <c r="E294" s="32">
        <v>9</v>
      </c>
      <c r="F294" s="32">
        <v>1</v>
      </c>
      <c r="G294" s="32" t="s">
        <v>19</v>
      </c>
      <c r="H294" s="32">
        <v>4</v>
      </c>
      <c r="I294" s="126">
        <v>27275497</v>
      </c>
      <c r="J294" s="126">
        <f t="shared" si="8"/>
        <v>27275497</v>
      </c>
      <c r="K294" s="32">
        <v>0</v>
      </c>
      <c r="L294" s="32">
        <v>0</v>
      </c>
      <c r="M294" s="114" t="s">
        <v>211</v>
      </c>
      <c r="N294" s="38" t="s">
        <v>21</v>
      </c>
      <c r="O294" s="34" t="s">
        <v>212</v>
      </c>
      <c r="P294" s="71">
        <v>7235314</v>
      </c>
      <c r="Q294" s="115" t="s">
        <v>213</v>
      </c>
      <c r="R294" s="32"/>
    </row>
    <row r="295" spans="1:18" s="40" customFormat="1" ht="39.75" customHeight="1">
      <c r="A295" s="46">
        <v>80111701</v>
      </c>
      <c r="B295" s="33" t="s">
        <v>326</v>
      </c>
      <c r="C295" s="32">
        <v>1</v>
      </c>
      <c r="D295" s="32">
        <v>1</v>
      </c>
      <c r="E295" s="32">
        <v>9</v>
      </c>
      <c r="F295" s="32">
        <v>1</v>
      </c>
      <c r="G295" s="32" t="s">
        <v>19</v>
      </c>
      <c r="H295" s="32">
        <v>4</v>
      </c>
      <c r="I295" s="126">
        <v>27275497</v>
      </c>
      <c r="J295" s="126">
        <f t="shared" si="8"/>
        <v>27275497</v>
      </c>
      <c r="K295" s="32">
        <v>0</v>
      </c>
      <c r="L295" s="32">
        <v>0</v>
      </c>
      <c r="M295" s="114" t="s">
        <v>211</v>
      </c>
      <c r="N295" s="38" t="s">
        <v>21</v>
      </c>
      <c r="O295" s="34" t="s">
        <v>212</v>
      </c>
      <c r="P295" s="71">
        <v>7235314</v>
      </c>
      <c r="Q295" s="115" t="s">
        <v>213</v>
      </c>
      <c r="R295" s="32"/>
    </row>
    <row r="296" spans="1:18" s="40" customFormat="1" ht="39.75" customHeight="1">
      <c r="A296" s="46">
        <v>80111701</v>
      </c>
      <c r="B296" s="33" t="s">
        <v>327</v>
      </c>
      <c r="C296" s="32">
        <v>1</v>
      </c>
      <c r="D296" s="32">
        <v>1</v>
      </c>
      <c r="E296" s="32">
        <v>9</v>
      </c>
      <c r="F296" s="32">
        <v>1</v>
      </c>
      <c r="G296" s="32" t="s">
        <v>19</v>
      </c>
      <c r="H296" s="32">
        <v>4</v>
      </c>
      <c r="I296" s="126">
        <v>27275497</v>
      </c>
      <c r="J296" s="126">
        <f t="shared" si="8"/>
        <v>27275497</v>
      </c>
      <c r="K296" s="32">
        <v>0</v>
      </c>
      <c r="L296" s="32">
        <v>0</v>
      </c>
      <c r="M296" s="114" t="s">
        <v>211</v>
      </c>
      <c r="N296" s="38" t="s">
        <v>21</v>
      </c>
      <c r="O296" s="34" t="s">
        <v>212</v>
      </c>
      <c r="P296" s="71">
        <v>7235314</v>
      </c>
      <c r="Q296" s="115" t="s">
        <v>213</v>
      </c>
      <c r="R296" s="35"/>
    </row>
    <row r="297" spans="1:18" s="40" customFormat="1" ht="39.75" customHeight="1">
      <c r="A297" s="46">
        <v>80111701</v>
      </c>
      <c r="B297" s="33" t="s">
        <v>327</v>
      </c>
      <c r="C297" s="32">
        <v>1</v>
      </c>
      <c r="D297" s="32">
        <v>1</v>
      </c>
      <c r="E297" s="32">
        <v>9</v>
      </c>
      <c r="F297" s="32">
        <v>1</v>
      </c>
      <c r="G297" s="32" t="s">
        <v>19</v>
      </c>
      <c r="H297" s="32">
        <v>4</v>
      </c>
      <c r="I297" s="126">
        <v>27275497</v>
      </c>
      <c r="J297" s="126">
        <f t="shared" si="8"/>
        <v>27275497</v>
      </c>
      <c r="K297" s="32">
        <v>0</v>
      </c>
      <c r="L297" s="32">
        <v>0</v>
      </c>
      <c r="M297" s="114" t="s">
        <v>211</v>
      </c>
      <c r="N297" s="38" t="s">
        <v>21</v>
      </c>
      <c r="O297" s="34" t="s">
        <v>212</v>
      </c>
      <c r="P297" s="71">
        <v>7235314</v>
      </c>
      <c r="Q297" s="115" t="s">
        <v>213</v>
      </c>
      <c r="R297" s="43"/>
    </row>
    <row r="298" spans="1:18" s="40" customFormat="1" ht="39.75" customHeight="1">
      <c r="A298" s="46">
        <v>80111701</v>
      </c>
      <c r="B298" s="33" t="s">
        <v>328</v>
      </c>
      <c r="C298" s="32">
        <v>1</v>
      </c>
      <c r="D298" s="32">
        <v>1</v>
      </c>
      <c r="E298" s="32">
        <v>9</v>
      </c>
      <c r="F298" s="32">
        <v>1</v>
      </c>
      <c r="G298" s="32" t="s">
        <v>19</v>
      </c>
      <c r="H298" s="32">
        <v>4</v>
      </c>
      <c r="I298" s="126">
        <v>27275497</v>
      </c>
      <c r="J298" s="126">
        <f t="shared" si="8"/>
        <v>27275497</v>
      </c>
      <c r="K298" s="32">
        <v>0</v>
      </c>
      <c r="L298" s="32">
        <v>0</v>
      </c>
      <c r="M298" s="114" t="s">
        <v>211</v>
      </c>
      <c r="N298" s="38" t="s">
        <v>21</v>
      </c>
      <c r="O298" s="34" t="s">
        <v>212</v>
      </c>
      <c r="P298" s="71">
        <v>7235314</v>
      </c>
      <c r="Q298" s="115" t="s">
        <v>213</v>
      </c>
      <c r="R298" s="43"/>
    </row>
    <row r="299" spans="1:18" s="40" customFormat="1" ht="39.75" customHeight="1">
      <c r="A299" s="46">
        <v>80111701</v>
      </c>
      <c r="B299" s="33" t="s">
        <v>329</v>
      </c>
      <c r="C299" s="32">
        <v>1</v>
      </c>
      <c r="D299" s="32">
        <v>1</v>
      </c>
      <c r="E299" s="32">
        <v>10</v>
      </c>
      <c r="F299" s="32">
        <v>1</v>
      </c>
      <c r="G299" s="32" t="s">
        <v>19</v>
      </c>
      <c r="H299" s="32">
        <v>4</v>
      </c>
      <c r="I299" s="126">
        <v>18183659</v>
      </c>
      <c r="J299" s="126">
        <f t="shared" si="8"/>
        <v>18183659</v>
      </c>
      <c r="K299" s="32">
        <v>0</v>
      </c>
      <c r="L299" s="32">
        <v>0</v>
      </c>
      <c r="M299" s="114" t="s">
        <v>211</v>
      </c>
      <c r="N299" s="38" t="s">
        <v>21</v>
      </c>
      <c r="O299" s="34" t="s">
        <v>212</v>
      </c>
      <c r="P299" s="71">
        <v>7235314</v>
      </c>
      <c r="Q299" s="115" t="s">
        <v>213</v>
      </c>
      <c r="R299" s="43"/>
    </row>
    <row r="300" spans="1:18" s="40" customFormat="1" ht="39.75" customHeight="1">
      <c r="A300" s="90">
        <v>80111701</v>
      </c>
      <c r="B300" s="33" t="s">
        <v>330</v>
      </c>
      <c r="C300" s="32">
        <v>1</v>
      </c>
      <c r="D300" s="32">
        <v>1</v>
      </c>
      <c r="E300" s="32">
        <v>8</v>
      </c>
      <c r="F300" s="32">
        <v>1</v>
      </c>
      <c r="G300" s="32" t="s">
        <v>19</v>
      </c>
      <c r="H300" s="32">
        <v>4</v>
      </c>
      <c r="I300" s="126">
        <v>14546927</v>
      </c>
      <c r="J300" s="126">
        <f t="shared" si="8"/>
        <v>14546927</v>
      </c>
      <c r="K300" s="32">
        <v>0</v>
      </c>
      <c r="L300" s="32">
        <v>0</v>
      </c>
      <c r="M300" s="114" t="s">
        <v>211</v>
      </c>
      <c r="N300" s="38" t="s">
        <v>21</v>
      </c>
      <c r="O300" s="34" t="s">
        <v>212</v>
      </c>
      <c r="P300" s="71">
        <v>7235314</v>
      </c>
      <c r="Q300" s="115" t="s">
        <v>213</v>
      </c>
      <c r="R300" s="35"/>
    </row>
    <row r="301" spans="1:18" s="40" customFormat="1" ht="39.75" customHeight="1">
      <c r="A301" s="90">
        <v>80111701</v>
      </c>
      <c r="B301" s="33" t="s">
        <v>331</v>
      </c>
      <c r="C301" s="32">
        <v>1</v>
      </c>
      <c r="D301" s="32">
        <v>1</v>
      </c>
      <c r="E301" s="32">
        <v>11</v>
      </c>
      <c r="F301" s="32">
        <v>1</v>
      </c>
      <c r="G301" s="32" t="s">
        <v>19</v>
      </c>
      <c r="H301" s="32">
        <v>4</v>
      </c>
      <c r="I301" s="126">
        <v>33336719</v>
      </c>
      <c r="J301" s="126">
        <f t="shared" si="8"/>
        <v>33336719</v>
      </c>
      <c r="K301" s="32">
        <v>0</v>
      </c>
      <c r="L301" s="32">
        <v>0</v>
      </c>
      <c r="M301" s="114" t="s">
        <v>211</v>
      </c>
      <c r="N301" s="38" t="s">
        <v>21</v>
      </c>
      <c r="O301" s="34" t="s">
        <v>212</v>
      </c>
      <c r="P301" s="71">
        <v>7235314</v>
      </c>
      <c r="Q301" s="115" t="s">
        <v>213</v>
      </c>
      <c r="R301" s="43"/>
    </row>
    <row r="302" spans="1:18" s="40" customFormat="1" ht="39.75" customHeight="1">
      <c r="A302" s="90">
        <v>80111701</v>
      </c>
      <c r="B302" s="33" t="s">
        <v>332</v>
      </c>
      <c r="C302" s="32">
        <v>1</v>
      </c>
      <c r="D302" s="32">
        <v>1</v>
      </c>
      <c r="E302" s="32">
        <v>9</v>
      </c>
      <c r="F302" s="32">
        <v>1</v>
      </c>
      <c r="G302" s="32" t="s">
        <v>19</v>
      </c>
      <c r="H302" s="32">
        <v>4</v>
      </c>
      <c r="I302" s="126">
        <v>27275497</v>
      </c>
      <c r="J302" s="126">
        <f t="shared" si="8"/>
        <v>27275497</v>
      </c>
      <c r="K302" s="32">
        <v>0</v>
      </c>
      <c r="L302" s="32">
        <v>0</v>
      </c>
      <c r="M302" s="114" t="s">
        <v>211</v>
      </c>
      <c r="N302" s="38" t="s">
        <v>21</v>
      </c>
      <c r="O302" s="34" t="s">
        <v>212</v>
      </c>
      <c r="P302" s="71">
        <v>7235314</v>
      </c>
      <c r="Q302" s="115" t="s">
        <v>213</v>
      </c>
      <c r="R302" s="43"/>
    </row>
    <row r="303" spans="1:18" s="40" customFormat="1" ht="39.75" customHeight="1">
      <c r="A303" s="90">
        <v>80111701</v>
      </c>
      <c r="B303" s="33" t="s">
        <v>333</v>
      </c>
      <c r="C303" s="32">
        <v>1</v>
      </c>
      <c r="D303" s="32">
        <v>1</v>
      </c>
      <c r="E303" s="32">
        <v>8</v>
      </c>
      <c r="F303" s="32">
        <v>1</v>
      </c>
      <c r="G303" s="32" t="s">
        <v>19</v>
      </c>
      <c r="H303" s="32">
        <v>4</v>
      </c>
      <c r="I303" s="126">
        <v>16971436</v>
      </c>
      <c r="J303" s="126">
        <f t="shared" si="8"/>
        <v>16971436</v>
      </c>
      <c r="K303" s="32">
        <v>0</v>
      </c>
      <c r="L303" s="32">
        <v>0</v>
      </c>
      <c r="M303" s="114" t="s">
        <v>211</v>
      </c>
      <c r="N303" s="38" t="s">
        <v>21</v>
      </c>
      <c r="O303" s="34" t="s">
        <v>212</v>
      </c>
      <c r="P303" s="71">
        <v>7235314</v>
      </c>
      <c r="Q303" s="115" t="s">
        <v>213</v>
      </c>
      <c r="R303" s="43"/>
    </row>
    <row r="304" spans="1:18" s="40" customFormat="1" ht="39.75" customHeight="1">
      <c r="A304" s="46">
        <v>80141607</v>
      </c>
      <c r="B304" s="33" t="s">
        <v>334</v>
      </c>
      <c r="C304" s="32">
        <v>1</v>
      </c>
      <c r="D304" s="32">
        <v>1</v>
      </c>
      <c r="E304" s="32">
        <v>10</v>
      </c>
      <c r="F304" s="32">
        <v>1</v>
      </c>
      <c r="G304" s="32" t="s">
        <v>19</v>
      </c>
      <c r="H304" s="32">
        <v>4</v>
      </c>
      <c r="I304" s="126">
        <v>8000000</v>
      </c>
      <c r="J304" s="126">
        <f t="shared" si="8"/>
        <v>8000000</v>
      </c>
      <c r="K304" s="32">
        <v>0</v>
      </c>
      <c r="L304" s="32">
        <v>0</v>
      </c>
      <c r="M304" s="114" t="s">
        <v>211</v>
      </c>
      <c r="N304" s="38" t="s">
        <v>21</v>
      </c>
      <c r="O304" s="34" t="s">
        <v>212</v>
      </c>
      <c r="P304" s="71">
        <v>7235314</v>
      </c>
      <c r="Q304" s="115" t="s">
        <v>213</v>
      </c>
      <c r="R304" s="32"/>
    </row>
    <row r="305" spans="1:18" s="40" customFormat="1" ht="39.75" customHeight="1">
      <c r="A305" s="46">
        <v>20102301</v>
      </c>
      <c r="B305" s="33" t="s">
        <v>335</v>
      </c>
      <c r="C305" s="32">
        <v>1</v>
      </c>
      <c r="D305" s="32">
        <v>1</v>
      </c>
      <c r="E305" s="32">
        <v>12</v>
      </c>
      <c r="F305" s="32">
        <v>1</v>
      </c>
      <c r="G305" s="32" t="s">
        <v>19</v>
      </c>
      <c r="H305" s="32">
        <v>4</v>
      </c>
      <c r="I305" s="126">
        <v>12000000</v>
      </c>
      <c r="J305" s="126">
        <f t="shared" si="8"/>
        <v>12000000</v>
      </c>
      <c r="K305" s="32">
        <v>0</v>
      </c>
      <c r="L305" s="32">
        <v>0</v>
      </c>
      <c r="M305" s="114" t="s">
        <v>211</v>
      </c>
      <c r="N305" s="38" t="s">
        <v>21</v>
      </c>
      <c r="O305" s="34" t="s">
        <v>212</v>
      </c>
      <c r="P305" s="71">
        <v>7235314</v>
      </c>
      <c r="Q305" s="115" t="s">
        <v>213</v>
      </c>
      <c r="R305" s="32"/>
    </row>
    <row r="306" spans="1:18" s="40" customFormat="1" ht="39.75" customHeight="1">
      <c r="A306" s="46"/>
      <c r="B306" s="33" t="s">
        <v>336</v>
      </c>
      <c r="C306" s="32">
        <v>1</v>
      </c>
      <c r="D306" s="32">
        <v>1</v>
      </c>
      <c r="E306" s="32">
        <v>12</v>
      </c>
      <c r="F306" s="32">
        <v>1</v>
      </c>
      <c r="G306" s="36" t="s">
        <v>104</v>
      </c>
      <c r="H306" s="32">
        <v>4</v>
      </c>
      <c r="I306" s="126">
        <v>10000000</v>
      </c>
      <c r="J306" s="126">
        <f t="shared" si="8"/>
        <v>10000000</v>
      </c>
      <c r="K306" s="32">
        <v>0</v>
      </c>
      <c r="L306" s="32">
        <v>0</v>
      </c>
      <c r="M306" s="114" t="s">
        <v>211</v>
      </c>
      <c r="N306" s="38" t="s">
        <v>21</v>
      </c>
      <c r="O306" s="34" t="s">
        <v>212</v>
      </c>
      <c r="P306" s="71">
        <v>7235314</v>
      </c>
      <c r="Q306" s="115" t="s">
        <v>213</v>
      </c>
      <c r="R306" s="34"/>
    </row>
    <row r="307" spans="1:18" s="52" customFormat="1" ht="39.75" customHeight="1">
      <c r="A307" s="46">
        <v>80111701</v>
      </c>
      <c r="B307" s="33" t="s">
        <v>522</v>
      </c>
      <c r="C307" s="32">
        <v>1</v>
      </c>
      <c r="D307" s="32">
        <v>1</v>
      </c>
      <c r="E307" s="32">
        <v>11</v>
      </c>
      <c r="F307" s="32">
        <v>1</v>
      </c>
      <c r="G307" s="32" t="s">
        <v>19</v>
      </c>
      <c r="H307" s="32">
        <v>4</v>
      </c>
      <c r="I307" s="126">
        <v>33336719</v>
      </c>
      <c r="J307" s="126">
        <f t="shared" si="8"/>
        <v>33336719</v>
      </c>
      <c r="K307" s="32">
        <v>0</v>
      </c>
      <c r="L307" s="32">
        <v>0</v>
      </c>
      <c r="M307" s="114" t="s">
        <v>211</v>
      </c>
      <c r="N307" s="38" t="s">
        <v>21</v>
      </c>
      <c r="O307" s="34" t="s">
        <v>212</v>
      </c>
      <c r="P307" s="71">
        <v>7235314</v>
      </c>
      <c r="Q307" s="115" t="s">
        <v>213</v>
      </c>
      <c r="R307" s="32"/>
    </row>
    <row r="308" spans="1:18" s="52" customFormat="1" ht="39.75" customHeight="1">
      <c r="A308" s="46">
        <v>80111701</v>
      </c>
      <c r="B308" s="33" t="s">
        <v>523</v>
      </c>
      <c r="C308" s="32">
        <v>1</v>
      </c>
      <c r="D308" s="32">
        <v>1</v>
      </c>
      <c r="E308" s="32">
        <v>11</v>
      </c>
      <c r="F308" s="32">
        <v>1</v>
      </c>
      <c r="G308" s="32" t="s">
        <v>19</v>
      </c>
      <c r="H308" s="32">
        <v>4</v>
      </c>
      <c r="I308" s="126">
        <v>33336719</v>
      </c>
      <c r="J308" s="126">
        <f t="shared" si="8"/>
        <v>33336719</v>
      </c>
      <c r="K308" s="32">
        <v>0</v>
      </c>
      <c r="L308" s="32">
        <v>0</v>
      </c>
      <c r="M308" s="114" t="s">
        <v>211</v>
      </c>
      <c r="N308" s="38" t="s">
        <v>21</v>
      </c>
      <c r="O308" s="34" t="s">
        <v>212</v>
      </c>
      <c r="P308" s="71">
        <v>7235314</v>
      </c>
      <c r="Q308" s="115" t="s">
        <v>213</v>
      </c>
      <c r="R308" s="32"/>
    </row>
    <row r="309" spans="1:18" s="52" customFormat="1" ht="39.75" customHeight="1">
      <c r="A309" s="46">
        <v>80111701</v>
      </c>
      <c r="B309" s="33" t="s">
        <v>524</v>
      </c>
      <c r="C309" s="32">
        <v>1</v>
      </c>
      <c r="D309" s="32">
        <v>1</v>
      </c>
      <c r="E309" s="32">
        <v>11</v>
      </c>
      <c r="F309" s="32">
        <v>1</v>
      </c>
      <c r="G309" s="32" t="s">
        <v>19</v>
      </c>
      <c r="H309" s="32">
        <v>4</v>
      </c>
      <c r="I309" s="126">
        <v>33336719</v>
      </c>
      <c r="J309" s="126">
        <f t="shared" si="8"/>
        <v>33336719</v>
      </c>
      <c r="K309" s="32">
        <v>0</v>
      </c>
      <c r="L309" s="32">
        <v>0</v>
      </c>
      <c r="M309" s="114" t="s">
        <v>211</v>
      </c>
      <c r="N309" s="38" t="s">
        <v>21</v>
      </c>
      <c r="O309" s="34" t="s">
        <v>212</v>
      </c>
      <c r="P309" s="71">
        <v>7235314</v>
      </c>
      <c r="Q309" s="115" t="s">
        <v>213</v>
      </c>
      <c r="R309" s="32"/>
    </row>
    <row r="310" spans="1:18" s="52" customFormat="1" ht="39.75" customHeight="1">
      <c r="A310" s="46">
        <v>80111701</v>
      </c>
      <c r="B310" s="33" t="s">
        <v>525</v>
      </c>
      <c r="C310" s="32">
        <v>1</v>
      </c>
      <c r="D310" s="32">
        <v>1</v>
      </c>
      <c r="E310" s="32">
        <v>11</v>
      </c>
      <c r="F310" s="32">
        <v>1</v>
      </c>
      <c r="G310" s="32" t="s">
        <v>19</v>
      </c>
      <c r="H310" s="32">
        <v>4</v>
      </c>
      <c r="I310" s="126">
        <v>33336719</v>
      </c>
      <c r="J310" s="126">
        <f t="shared" si="8"/>
        <v>33336719</v>
      </c>
      <c r="K310" s="32">
        <v>0</v>
      </c>
      <c r="L310" s="32">
        <v>0</v>
      </c>
      <c r="M310" s="114" t="s">
        <v>211</v>
      </c>
      <c r="N310" s="38" t="s">
        <v>21</v>
      </c>
      <c r="O310" s="34" t="s">
        <v>212</v>
      </c>
      <c r="P310" s="71">
        <v>7235314</v>
      </c>
      <c r="Q310" s="115" t="s">
        <v>213</v>
      </c>
      <c r="R310" s="32"/>
    </row>
    <row r="311" spans="1:18" s="52" customFormat="1" ht="39.75" customHeight="1">
      <c r="A311" s="46">
        <v>80111701</v>
      </c>
      <c r="B311" s="33" t="s">
        <v>526</v>
      </c>
      <c r="C311" s="32">
        <v>1</v>
      </c>
      <c r="D311" s="32">
        <v>1</v>
      </c>
      <c r="E311" s="32">
        <v>11</v>
      </c>
      <c r="F311" s="32">
        <v>1</v>
      </c>
      <c r="G311" s="32" t="s">
        <v>19</v>
      </c>
      <c r="H311" s="32">
        <v>4</v>
      </c>
      <c r="I311" s="126">
        <v>33336719</v>
      </c>
      <c r="J311" s="126">
        <f t="shared" si="8"/>
        <v>33336719</v>
      </c>
      <c r="K311" s="32">
        <v>0</v>
      </c>
      <c r="L311" s="32">
        <v>0</v>
      </c>
      <c r="M311" s="114" t="s">
        <v>211</v>
      </c>
      <c r="N311" s="38" t="s">
        <v>21</v>
      </c>
      <c r="O311" s="34" t="s">
        <v>212</v>
      </c>
      <c r="P311" s="71">
        <v>7235314</v>
      </c>
      <c r="Q311" s="115" t="s">
        <v>213</v>
      </c>
      <c r="R311" s="32"/>
    </row>
    <row r="312" spans="1:18" s="52" customFormat="1" ht="39.75" customHeight="1">
      <c r="A312" s="46">
        <v>80111701</v>
      </c>
      <c r="B312" s="33" t="s">
        <v>527</v>
      </c>
      <c r="C312" s="32">
        <v>1</v>
      </c>
      <c r="D312" s="32">
        <v>1</v>
      </c>
      <c r="E312" s="32">
        <v>11</v>
      </c>
      <c r="F312" s="32">
        <v>1</v>
      </c>
      <c r="G312" s="32" t="s">
        <v>19</v>
      </c>
      <c r="H312" s="32">
        <v>4</v>
      </c>
      <c r="I312" s="126">
        <v>33336719</v>
      </c>
      <c r="J312" s="126">
        <f t="shared" si="8"/>
        <v>33336719</v>
      </c>
      <c r="K312" s="32">
        <v>0</v>
      </c>
      <c r="L312" s="32">
        <v>0</v>
      </c>
      <c r="M312" s="114" t="s">
        <v>211</v>
      </c>
      <c r="N312" s="38" t="s">
        <v>21</v>
      </c>
      <c r="O312" s="34" t="s">
        <v>212</v>
      </c>
      <c r="P312" s="71">
        <v>7235314</v>
      </c>
      <c r="Q312" s="115" t="s">
        <v>213</v>
      </c>
      <c r="R312" s="32"/>
    </row>
    <row r="313" spans="1:18" s="52" customFormat="1" ht="39.75" customHeight="1">
      <c r="A313" s="46">
        <v>80111701</v>
      </c>
      <c r="B313" s="33" t="s">
        <v>528</v>
      </c>
      <c r="C313" s="32">
        <v>1</v>
      </c>
      <c r="D313" s="32">
        <v>1</v>
      </c>
      <c r="E313" s="32">
        <v>11</v>
      </c>
      <c r="F313" s="32">
        <v>1</v>
      </c>
      <c r="G313" s="32" t="s">
        <v>19</v>
      </c>
      <c r="H313" s="32">
        <v>4</v>
      </c>
      <c r="I313" s="126">
        <v>20002024</v>
      </c>
      <c r="J313" s="126">
        <f t="shared" si="8"/>
        <v>20002024</v>
      </c>
      <c r="K313" s="32">
        <v>0</v>
      </c>
      <c r="L313" s="32">
        <v>0</v>
      </c>
      <c r="M313" s="114" t="s">
        <v>211</v>
      </c>
      <c r="N313" s="38" t="s">
        <v>21</v>
      </c>
      <c r="O313" s="34" t="s">
        <v>212</v>
      </c>
      <c r="P313" s="71">
        <v>7235314</v>
      </c>
      <c r="Q313" s="115" t="s">
        <v>213</v>
      </c>
      <c r="R313" s="32"/>
    </row>
    <row r="314" spans="1:18" s="52" customFormat="1" ht="39.75" customHeight="1">
      <c r="A314" s="46">
        <v>80111701</v>
      </c>
      <c r="B314" s="33" t="s">
        <v>528</v>
      </c>
      <c r="C314" s="32">
        <v>1</v>
      </c>
      <c r="D314" s="32">
        <v>1</v>
      </c>
      <c r="E314" s="32">
        <v>11</v>
      </c>
      <c r="F314" s="32">
        <v>1</v>
      </c>
      <c r="G314" s="32" t="s">
        <v>19</v>
      </c>
      <c r="H314" s="32">
        <v>4</v>
      </c>
      <c r="I314" s="126">
        <v>20002024</v>
      </c>
      <c r="J314" s="126">
        <f t="shared" si="8"/>
        <v>20002024</v>
      </c>
      <c r="K314" s="32">
        <v>0</v>
      </c>
      <c r="L314" s="32">
        <v>0</v>
      </c>
      <c r="M314" s="114" t="s">
        <v>211</v>
      </c>
      <c r="N314" s="38" t="s">
        <v>21</v>
      </c>
      <c r="O314" s="34" t="s">
        <v>212</v>
      </c>
      <c r="P314" s="71">
        <v>7235314</v>
      </c>
      <c r="Q314" s="115" t="s">
        <v>213</v>
      </c>
      <c r="R314" s="32"/>
    </row>
    <row r="315" spans="1:18" s="52" customFormat="1" ht="39.75" customHeight="1">
      <c r="A315" s="46">
        <v>80111701</v>
      </c>
      <c r="B315" s="33" t="s">
        <v>528</v>
      </c>
      <c r="C315" s="32">
        <v>1</v>
      </c>
      <c r="D315" s="32">
        <v>1</v>
      </c>
      <c r="E315" s="32">
        <v>11</v>
      </c>
      <c r="F315" s="32">
        <v>1</v>
      </c>
      <c r="G315" s="32" t="s">
        <v>19</v>
      </c>
      <c r="H315" s="32">
        <v>4</v>
      </c>
      <c r="I315" s="126">
        <v>20002024</v>
      </c>
      <c r="J315" s="126">
        <f t="shared" si="8"/>
        <v>20002024</v>
      </c>
      <c r="K315" s="32">
        <v>0</v>
      </c>
      <c r="L315" s="32">
        <v>0</v>
      </c>
      <c r="M315" s="114" t="s">
        <v>211</v>
      </c>
      <c r="N315" s="38" t="s">
        <v>21</v>
      </c>
      <c r="O315" s="34" t="s">
        <v>212</v>
      </c>
      <c r="P315" s="71">
        <v>7235314</v>
      </c>
      <c r="Q315" s="115" t="s">
        <v>213</v>
      </c>
      <c r="R315" s="32"/>
    </row>
    <row r="316" spans="1:18" s="52" customFormat="1" ht="39.75" customHeight="1">
      <c r="A316" s="46">
        <v>80111701</v>
      </c>
      <c r="B316" s="33" t="s">
        <v>528</v>
      </c>
      <c r="C316" s="32">
        <v>1</v>
      </c>
      <c r="D316" s="32">
        <v>1</v>
      </c>
      <c r="E316" s="32">
        <v>11</v>
      </c>
      <c r="F316" s="32">
        <v>1</v>
      </c>
      <c r="G316" s="32" t="s">
        <v>19</v>
      </c>
      <c r="H316" s="32">
        <v>4</v>
      </c>
      <c r="I316" s="126">
        <v>20002024</v>
      </c>
      <c r="J316" s="126">
        <f t="shared" si="8"/>
        <v>20002024</v>
      </c>
      <c r="K316" s="32">
        <v>0</v>
      </c>
      <c r="L316" s="32">
        <v>0</v>
      </c>
      <c r="M316" s="114" t="s">
        <v>211</v>
      </c>
      <c r="N316" s="38" t="s">
        <v>21</v>
      </c>
      <c r="O316" s="34" t="s">
        <v>212</v>
      </c>
      <c r="P316" s="71">
        <v>7235314</v>
      </c>
      <c r="Q316" s="115" t="s">
        <v>213</v>
      </c>
      <c r="R316" s="32"/>
    </row>
    <row r="317" spans="1:18" s="40" customFormat="1" ht="39.75" customHeight="1">
      <c r="A317" s="51">
        <v>80111701</v>
      </c>
      <c r="B317" s="54" t="s">
        <v>337</v>
      </c>
      <c r="C317" s="35">
        <v>2</v>
      </c>
      <c r="D317" s="35">
        <v>2</v>
      </c>
      <c r="E317" s="35">
        <v>10</v>
      </c>
      <c r="F317" s="35">
        <v>1</v>
      </c>
      <c r="G317" s="35" t="s">
        <v>19</v>
      </c>
      <c r="H317" s="35">
        <v>4</v>
      </c>
      <c r="I317" s="130">
        <v>121224432</v>
      </c>
      <c r="J317" s="126">
        <f t="shared" si="8"/>
        <v>121224432</v>
      </c>
      <c r="K317" s="32">
        <v>0</v>
      </c>
      <c r="L317" s="32">
        <v>0</v>
      </c>
      <c r="M317" s="114" t="s">
        <v>211</v>
      </c>
      <c r="N317" s="38" t="s">
        <v>21</v>
      </c>
      <c r="O317" s="34" t="s">
        <v>212</v>
      </c>
      <c r="P317" s="71">
        <v>7235314</v>
      </c>
      <c r="Q317" s="115" t="s">
        <v>213</v>
      </c>
      <c r="R317" s="35"/>
    </row>
    <row r="318" spans="1:18" s="40" customFormat="1" ht="39.75" customHeight="1">
      <c r="A318" s="51">
        <v>80111701</v>
      </c>
      <c r="B318" s="37" t="s">
        <v>338</v>
      </c>
      <c r="C318" s="35">
        <v>2</v>
      </c>
      <c r="D318" s="35">
        <v>2</v>
      </c>
      <c r="E318" s="35">
        <v>10</v>
      </c>
      <c r="F318" s="35">
        <v>1</v>
      </c>
      <c r="G318" s="35" t="s">
        <v>19</v>
      </c>
      <c r="H318" s="35">
        <v>4</v>
      </c>
      <c r="I318" s="130">
        <v>21214295</v>
      </c>
      <c r="J318" s="126">
        <f t="shared" si="8"/>
        <v>21214295</v>
      </c>
      <c r="K318" s="32">
        <v>0</v>
      </c>
      <c r="L318" s="32">
        <v>0</v>
      </c>
      <c r="M318" s="114" t="s">
        <v>211</v>
      </c>
      <c r="N318" s="38" t="s">
        <v>21</v>
      </c>
      <c r="O318" s="34" t="s">
        <v>212</v>
      </c>
      <c r="P318" s="71">
        <v>7235314</v>
      </c>
      <c r="Q318" s="115" t="s">
        <v>213</v>
      </c>
      <c r="R318" s="35"/>
    </row>
    <row r="319" spans="1:18" s="40" customFormat="1" ht="39.75" customHeight="1">
      <c r="A319" s="51">
        <v>80111701</v>
      </c>
      <c r="B319" s="37" t="s">
        <v>339</v>
      </c>
      <c r="C319" s="35">
        <v>2</v>
      </c>
      <c r="D319" s="35">
        <v>2</v>
      </c>
      <c r="E319" s="35">
        <v>9</v>
      </c>
      <c r="F319" s="35">
        <v>1</v>
      </c>
      <c r="G319" s="35" t="s">
        <v>19</v>
      </c>
      <c r="H319" s="35">
        <v>4</v>
      </c>
      <c r="I319" s="130">
        <v>27275497</v>
      </c>
      <c r="J319" s="126">
        <f t="shared" si="8"/>
        <v>27275497</v>
      </c>
      <c r="K319" s="32">
        <v>0</v>
      </c>
      <c r="L319" s="32">
        <v>0</v>
      </c>
      <c r="M319" s="114" t="s">
        <v>211</v>
      </c>
      <c r="N319" s="38" t="s">
        <v>21</v>
      </c>
      <c r="O319" s="34" t="s">
        <v>212</v>
      </c>
      <c r="P319" s="71">
        <v>7235314</v>
      </c>
      <c r="Q319" s="115" t="s">
        <v>213</v>
      </c>
      <c r="R319" s="35"/>
    </row>
    <row r="320" spans="1:18" s="40" customFormat="1" ht="39.75" customHeight="1">
      <c r="A320" s="51">
        <v>80141607</v>
      </c>
      <c r="B320" s="37" t="s">
        <v>340</v>
      </c>
      <c r="C320" s="35">
        <v>2</v>
      </c>
      <c r="D320" s="35">
        <v>2</v>
      </c>
      <c r="E320" s="35">
        <v>11</v>
      </c>
      <c r="F320" s="35">
        <v>1</v>
      </c>
      <c r="G320" s="35" t="s">
        <v>19</v>
      </c>
      <c r="H320" s="35">
        <v>4</v>
      </c>
      <c r="I320" s="130">
        <v>10371006</v>
      </c>
      <c r="J320" s="126">
        <f t="shared" si="8"/>
        <v>10371006</v>
      </c>
      <c r="K320" s="32">
        <v>0</v>
      </c>
      <c r="L320" s="32">
        <v>0</v>
      </c>
      <c r="M320" s="114" t="s">
        <v>211</v>
      </c>
      <c r="N320" s="38" t="s">
        <v>21</v>
      </c>
      <c r="O320" s="34" t="s">
        <v>212</v>
      </c>
      <c r="P320" s="71">
        <v>7235314</v>
      </c>
      <c r="Q320" s="115" t="s">
        <v>213</v>
      </c>
      <c r="R320" s="35"/>
    </row>
    <row r="321" spans="1:18" s="40" customFormat="1" ht="39.75" customHeight="1">
      <c r="A321" s="51">
        <v>80111701</v>
      </c>
      <c r="B321" s="55" t="s">
        <v>341</v>
      </c>
      <c r="C321" s="35">
        <v>1</v>
      </c>
      <c r="D321" s="35">
        <v>1</v>
      </c>
      <c r="E321" s="35">
        <v>11</v>
      </c>
      <c r="F321" s="35">
        <v>1</v>
      </c>
      <c r="G321" s="35" t="s">
        <v>19</v>
      </c>
      <c r="H321" s="35">
        <v>4</v>
      </c>
      <c r="I321" s="130">
        <v>33336719</v>
      </c>
      <c r="J321" s="126">
        <f t="shared" si="8"/>
        <v>33336719</v>
      </c>
      <c r="K321" s="32">
        <v>0</v>
      </c>
      <c r="L321" s="32">
        <v>0</v>
      </c>
      <c r="M321" s="114" t="s">
        <v>211</v>
      </c>
      <c r="N321" s="38" t="s">
        <v>21</v>
      </c>
      <c r="O321" s="34" t="s">
        <v>212</v>
      </c>
      <c r="P321" s="71">
        <v>7235314</v>
      </c>
      <c r="Q321" s="115" t="s">
        <v>213</v>
      </c>
      <c r="R321" s="41"/>
    </row>
    <row r="322" spans="1:18" s="40" customFormat="1" ht="39.75" customHeight="1">
      <c r="A322" s="51">
        <v>80111701</v>
      </c>
      <c r="B322" s="55" t="s">
        <v>342</v>
      </c>
      <c r="C322" s="35">
        <v>4</v>
      </c>
      <c r="D322" s="35">
        <v>4</v>
      </c>
      <c r="E322" s="35">
        <v>8</v>
      </c>
      <c r="F322" s="35">
        <v>1</v>
      </c>
      <c r="G322" s="35" t="s">
        <v>19</v>
      </c>
      <c r="H322" s="35">
        <v>4</v>
      </c>
      <c r="I322" s="130">
        <v>16971436</v>
      </c>
      <c r="J322" s="126">
        <f t="shared" si="8"/>
        <v>16971436</v>
      </c>
      <c r="K322" s="32">
        <v>0</v>
      </c>
      <c r="L322" s="32">
        <v>0</v>
      </c>
      <c r="M322" s="114" t="s">
        <v>211</v>
      </c>
      <c r="N322" s="38" t="s">
        <v>21</v>
      </c>
      <c r="O322" s="34" t="s">
        <v>212</v>
      </c>
      <c r="P322" s="71">
        <v>7235314</v>
      </c>
      <c r="Q322" s="115" t="s">
        <v>213</v>
      </c>
      <c r="R322" s="41"/>
    </row>
    <row r="323" spans="1:18" s="40" customFormat="1" ht="39.75" customHeight="1">
      <c r="A323" s="51">
        <v>80141607</v>
      </c>
      <c r="B323" s="37" t="s">
        <v>340</v>
      </c>
      <c r="C323" s="35">
        <v>2</v>
      </c>
      <c r="D323" s="35">
        <v>2</v>
      </c>
      <c r="E323" s="35">
        <v>11</v>
      </c>
      <c r="F323" s="35">
        <v>1</v>
      </c>
      <c r="G323" s="35" t="s">
        <v>19</v>
      </c>
      <c r="H323" s="35">
        <v>4</v>
      </c>
      <c r="I323" s="130">
        <v>839607</v>
      </c>
      <c r="J323" s="126">
        <f t="shared" si="8"/>
        <v>839607</v>
      </c>
      <c r="K323" s="32">
        <v>0</v>
      </c>
      <c r="L323" s="32">
        <v>0</v>
      </c>
      <c r="M323" s="114" t="s">
        <v>211</v>
      </c>
      <c r="N323" s="38" t="s">
        <v>21</v>
      </c>
      <c r="O323" s="34" t="s">
        <v>212</v>
      </c>
      <c r="P323" s="71">
        <v>7235314</v>
      </c>
      <c r="Q323" s="115" t="s">
        <v>213</v>
      </c>
      <c r="R323" s="41"/>
    </row>
    <row r="324" spans="1:18" s="40" customFormat="1" ht="39.75" customHeight="1">
      <c r="A324" s="51">
        <v>80111701</v>
      </c>
      <c r="B324" s="55" t="s">
        <v>343</v>
      </c>
      <c r="C324" s="35">
        <v>1</v>
      </c>
      <c r="D324" s="35">
        <v>1</v>
      </c>
      <c r="E324" s="35">
        <v>11</v>
      </c>
      <c r="F324" s="35">
        <v>1</v>
      </c>
      <c r="G324" s="35" t="s">
        <v>19</v>
      </c>
      <c r="H324" s="35">
        <v>4</v>
      </c>
      <c r="I324" s="130">
        <v>33336719</v>
      </c>
      <c r="J324" s="126">
        <f t="shared" si="8"/>
        <v>33336719</v>
      </c>
      <c r="K324" s="32">
        <v>0</v>
      </c>
      <c r="L324" s="32">
        <v>0</v>
      </c>
      <c r="M324" s="114" t="s">
        <v>211</v>
      </c>
      <c r="N324" s="38" t="s">
        <v>21</v>
      </c>
      <c r="O324" s="34" t="s">
        <v>212</v>
      </c>
      <c r="P324" s="71">
        <v>7235314</v>
      </c>
      <c r="Q324" s="115" t="s">
        <v>213</v>
      </c>
      <c r="R324" s="35"/>
    </row>
    <row r="325" spans="1:18" s="40" customFormat="1" ht="39.75" customHeight="1">
      <c r="A325" s="51">
        <v>80111701</v>
      </c>
      <c r="B325" s="55" t="s">
        <v>344</v>
      </c>
      <c r="C325" s="35">
        <v>2</v>
      </c>
      <c r="D325" s="35">
        <v>2</v>
      </c>
      <c r="E325" s="35">
        <v>10</v>
      </c>
      <c r="F325" s="35">
        <v>1</v>
      </c>
      <c r="G325" s="35" t="s">
        <v>19</v>
      </c>
      <c r="H325" s="35">
        <v>4</v>
      </c>
      <c r="I325" s="130">
        <v>30306108</v>
      </c>
      <c r="J325" s="126">
        <f t="shared" si="8"/>
        <v>30306108</v>
      </c>
      <c r="K325" s="32">
        <v>0</v>
      </c>
      <c r="L325" s="32">
        <v>0</v>
      </c>
      <c r="M325" s="114" t="s">
        <v>211</v>
      </c>
      <c r="N325" s="38" t="s">
        <v>21</v>
      </c>
      <c r="O325" s="34" t="s">
        <v>212</v>
      </c>
      <c r="P325" s="71">
        <v>7235314</v>
      </c>
      <c r="Q325" s="115" t="s">
        <v>213</v>
      </c>
      <c r="R325" s="35"/>
    </row>
    <row r="326" spans="1:18" s="56" customFormat="1" ht="39.75" customHeight="1">
      <c r="A326" s="51">
        <v>80111701</v>
      </c>
      <c r="B326" s="55" t="s">
        <v>345</v>
      </c>
      <c r="C326" s="41">
        <v>2</v>
      </c>
      <c r="D326" s="41">
        <v>2</v>
      </c>
      <c r="E326" s="41">
        <v>10</v>
      </c>
      <c r="F326" s="41">
        <v>1</v>
      </c>
      <c r="G326" s="41" t="s">
        <v>19</v>
      </c>
      <c r="H326" s="41">
        <v>4</v>
      </c>
      <c r="I326" s="130">
        <v>30306108</v>
      </c>
      <c r="J326" s="126">
        <f t="shared" si="8"/>
        <v>30306108</v>
      </c>
      <c r="K326" s="32">
        <v>0</v>
      </c>
      <c r="L326" s="32">
        <v>0</v>
      </c>
      <c r="M326" s="114" t="s">
        <v>211</v>
      </c>
      <c r="N326" s="38" t="s">
        <v>21</v>
      </c>
      <c r="O326" s="34" t="s">
        <v>212</v>
      </c>
      <c r="P326" s="71">
        <v>7235314</v>
      </c>
      <c r="Q326" s="115" t="s">
        <v>213</v>
      </c>
      <c r="R326" s="41"/>
    </row>
    <row r="327" spans="1:18" s="40" customFormat="1" ht="39.75" customHeight="1">
      <c r="A327" s="51">
        <v>80141607</v>
      </c>
      <c r="B327" s="37" t="s">
        <v>340</v>
      </c>
      <c r="C327" s="35">
        <v>2</v>
      </c>
      <c r="D327" s="35">
        <v>2</v>
      </c>
      <c r="E327" s="35">
        <v>11</v>
      </c>
      <c r="F327" s="35">
        <v>1</v>
      </c>
      <c r="G327" s="35" t="s">
        <v>19</v>
      </c>
      <c r="H327" s="35">
        <v>4</v>
      </c>
      <c r="I327" s="130">
        <v>6724824</v>
      </c>
      <c r="J327" s="126">
        <f t="shared" si="8"/>
        <v>6724824</v>
      </c>
      <c r="K327" s="32">
        <v>0</v>
      </c>
      <c r="L327" s="32">
        <v>0</v>
      </c>
      <c r="M327" s="114" t="s">
        <v>211</v>
      </c>
      <c r="N327" s="38" t="s">
        <v>21</v>
      </c>
      <c r="O327" s="34" t="s">
        <v>212</v>
      </c>
      <c r="P327" s="71">
        <v>7235314</v>
      </c>
      <c r="Q327" s="115" t="s">
        <v>213</v>
      </c>
      <c r="R327" s="35"/>
    </row>
    <row r="328" spans="1:18" s="40" customFormat="1" ht="39.75" customHeight="1">
      <c r="A328" s="51">
        <v>80111701</v>
      </c>
      <c r="B328" s="37" t="s">
        <v>346</v>
      </c>
      <c r="C328" s="35">
        <v>1</v>
      </c>
      <c r="D328" s="35">
        <v>1</v>
      </c>
      <c r="E328" s="35">
        <v>12</v>
      </c>
      <c r="F328" s="35">
        <v>1</v>
      </c>
      <c r="G328" s="35" t="s">
        <v>19</v>
      </c>
      <c r="H328" s="35">
        <v>4</v>
      </c>
      <c r="I328" s="130">
        <v>36367330</v>
      </c>
      <c r="J328" s="126">
        <f t="shared" si="8"/>
        <v>36367330</v>
      </c>
      <c r="K328" s="32">
        <v>0</v>
      </c>
      <c r="L328" s="32">
        <v>0</v>
      </c>
      <c r="M328" s="114" t="s">
        <v>211</v>
      </c>
      <c r="N328" s="38" t="s">
        <v>21</v>
      </c>
      <c r="O328" s="34" t="s">
        <v>212</v>
      </c>
      <c r="P328" s="71">
        <v>7235314</v>
      </c>
      <c r="Q328" s="115" t="s">
        <v>213</v>
      </c>
      <c r="R328" s="35"/>
    </row>
    <row r="329" spans="1:18" s="40" customFormat="1" ht="39.75" customHeight="1">
      <c r="A329" s="51">
        <v>80111701</v>
      </c>
      <c r="B329" s="37" t="s">
        <v>347</v>
      </c>
      <c r="C329" s="35">
        <v>2</v>
      </c>
      <c r="D329" s="35">
        <v>2</v>
      </c>
      <c r="E329" s="35">
        <v>10</v>
      </c>
      <c r="F329" s="35">
        <v>1</v>
      </c>
      <c r="G329" s="35" t="s">
        <v>19</v>
      </c>
      <c r="H329" s="35">
        <v>4</v>
      </c>
      <c r="I329" s="130">
        <v>30306108</v>
      </c>
      <c r="J329" s="126">
        <f t="shared" si="8"/>
        <v>30306108</v>
      </c>
      <c r="K329" s="32">
        <v>0</v>
      </c>
      <c r="L329" s="32">
        <v>0</v>
      </c>
      <c r="M329" s="114" t="s">
        <v>211</v>
      </c>
      <c r="N329" s="38" t="s">
        <v>21</v>
      </c>
      <c r="O329" s="34" t="s">
        <v>212</v>
      </c>
      <c r="P329" s="71">
        <v>7235314</v>
      </c>
      <c r="Q329" s="115" t="s">
        <v>213</v>
      </c>
      <c r="R329" s="35"/>
    </row>
    <row r="330" spans="1:18" s="40" customFormat="1" ht="39.75" customHeight="1">
      <c r="A330" s="51">
        <v>80111701</v>
      </c>
      <c r="B330" s="37" t="s">
        <v>348</v>
      </c>
      <c r="C330" s="35">
        <v>2</v>
      </c>
      <c r="D330" s="35">
        <v>2</v>
      </c>
      <c r="E330" s="35">
        <v>6</v>
      </c>
      <c r="F330" s="35">
        <v>1</v>
      </c>
      <c r="G330" s="35" t="s">
        <v>19</v>
      </c>
      <c r="H330" s="35">
        <v>4</v>
      </c>
      <c r="I330" s="130">
        <v>18183665</v>
      </c>
      <c r="J330" s="126">
        <f t="shared" si="8"/>
        <v>18183665</v>
      </c>
      <c r="K330" s="32">
        <v>0</v>
      </c>
      <c r="L330" s="32">
        <v>0</v>
      </c>
      <c r="M330" s="114" t="s">
        <v>211</v>
      </c>
      <c r="N330" s="38" t="s">
        <v>21</v>
      </c>
      <c r="O330" s="34" t="s">
        <v>212</v>
      </c>
      <c r="P330" s="71">
        <v>7235314</v>
      </c>
      <c r="Q330" s="115" t="s">
        <v>213</v>
      </c>
      <c r="R330" s="35"/>
    </row>
    <row r="331" spans="1:18" s="40" customFormat="1" ht="39.75" customHeight="1">
      <c r="A331" s="51">
        <v>80141607</v>
      </c>
      <c r="B331" s="37" t="s">
        <v>340</v>
      </c>
      <c r="C331" s="35">
        <v>2</v>
      </c>
      <c r="D331" s="35">
        <v>2</v>
      </c>
      <c r="E331" s="35">
        <v>11</v>
      </c>
      <c r="F331" s="35">
        <v>1</v>
      </c>
      <c r="G331" s="35" t="s">
        <v>19</v>
      </c>
      <c r="H331" s="35">
        <v>4</v>
      </c>
      <c r="I331" s="130">
        <v>3000000</v>
      </c>
      <c r="J331" s="126">
        <f aca="true" t="shared" si="9" ref="J331:J394">I331</f>
        <v>3000000</v>
      </c>
      <c r="K331" s="32">
        <v>0</v>
      </c>
      <c r="L331" s="32">
        <v>0</v>
      </c>
      <c r="M331" s="114" t="s">
        <v>211</v>
      </c>
      <c r="N331" s="38" t="s">
        <v>21</v>
      </c>
      <c r="O331" s="34" t="s">
        <v>212</v>
      </c>
      <c r="P331" s="71">
        <v>7235314</v>
      </c>
      <c r="Q331" s="115" t="s">
        <v>213</v>
      </c>
      <c r="R331" s="35"/>
    </row>
    <row r="332" spans="1:18" s="40" customFormat="1" ht="39.75" customHeight="1">
      <c r="A332" s="51">
        <v>85101500</v>
      </c>
      <c r="B332" s="37" t="s">
        <v>349</v>
      </c>
      <c r="C332" s="35">
        <v>4</v>
      </c>
      <c r="D332" s="35">
        <v>4</v>
      </c>
      <c r="E332" s="35">
        <v>9</v>
      </c>
      <c r="F332" s="35">
        <v>1</v>
      </c>
      <c r="G332" s="35" t="s">
        <v>19</v>
      </c>
      <c r="H332" s="35">
        <v>1</v>
      </c>
      <c r="I332" s="130">
        <f>SUM(I328:I331)</f>
        <v>87857103</v>
      </c>
      <c r="J332" s="126">
        <f t="shared" si="9"/>
        <v>87857103</v>
      </c>
      <c r="K332" s="32">
        <v>0</v>
      </c>
      <c r="L332" s="32">
        <v>0</v>
      </c>
      <c r="M332" s="114" t="s">
        <v>211</v>
      </c>
      <c r="N332" s="38" t="s">
        <v>21</v>
      </c>
      <c r="O332" s="34" t="s">
        <v>212</v>
      </c>
      <c r="P332" s="71">
        <v>7235314</v>
      </c>
      <c r="Q332" s="115" t="s">
        <v>213</v>
      </c>
      <c r="R332" s="35"/>
    </row>
    <row r="333" spans="1:18" s="40" customFormat="1" ht="39.75" customHeight="1">
      <c r="A333" s="93" t="s">
        <v>130</v>
      </c>
      <c r="B333" s="54" t="s">
        <v>350</v>
      </c>
      <c r="C333" s="58">
        <v>2</v>
      </c>
      <c r="D333" s="58">
        <v>2</v>
      </c>
      <c r="E333" s="58">
        <v>11</v>
      </c>
      <c r="F333" s="58">
        <v>1</v>
      </c>
      <c r="G333" s="57" t="s">
        <v>19</v>
      </c>
      <c r="H333" s="58">
        <v>4</v>
      </c>
      <c r="I333" s="130">
        <v>33336719</v>
      </c>
      <c r="J333" s="126">
        <f t="shared" si="9"/>
        <v>33336719</v>
      </c>
      <c r="K333" s="32">
        <v>0</v>
      </c>
      <c r="L333" s="32">
        <v>0</v>
      </c>
      <c r="M333" s="114" t="s">
        <v>211</v>
      </c>
      <c r="N333" s="38" t="s">
        <v>21</v>
      </c>
      <c r="O333" s="34" t="s">
        <v>212</v>
      </c>
      <c r="P333" s="71">
        <v>7235314</v>
      </c>
      <c r="Q333" s="115" t="s">
        <v>213</v>
      </c>
      <c r="R333" s="58"/>
    </row>
    <row r="334" spans="1:18" s="40" customFormat="1" ht="39.75" customHeight="1">
      <c r="A334" s="93" t="s">
        <v>130</v>
      </c>
      <c r="B334" s="54" t="s">
        <v>351</v>
      </c>
      <c r="C334" s="58">
        <v>2</v>
      </c>
      <c r="D334" s="58">
        <v>2</v>
      </c>
      <c r="E334" s="58" t="s">
        <v>352</v>
      </c>
      <c r="F334" s="58">
        <v>1</v>
      </c>
      <c r="G334" s="57" t="s">
        <v>19</v>
      </c>
      <c r="H334" s="58">
        <v>4</v>
      </c>
      <c r="I334" s="130">
        <v>34852024</v>
      </c>
      <c r="J334" s="126">
        <f t="shared" si="9"/>
        <v>34852024</v>
      </c>
      <c r="K334" s="32">
        <v>0</v>
      </c>
      <c r="L334" s="32">
        <v>0</v>
      </c>
      <c r="M334" s="114" t="s">
        <v>211</v>
      </c>
      <c r="N334" s="38" t="s">
        <v>21</v>
      </c>
      <c r="O334" s="34" t="s">
        <v>212</v>
      </c>
      <c r="P334" s="71">
        <v>7235314</v>
      </c>
      <c r="Q334" s="115" t="s">
        <v>213</v>
      </c>
      <c r="R334" s="58"/>
    </row>
    <row r="335" spans="1:18" s="40" customFormat="1" ht="39.75" customHeight="1">
      <c r="A335" s="93" t="s">
        <v>130</v>
      </c>
      <c r="B335" s="54" t="s">
        <v>353</v>
      </c>
      <c r="C335" s="58">
        <v>2</v>
      </c>
      <c r="D335" s="58">
        <v>2</v>
      </c>
      <c r="E335" s="58" t="s">
        <v>352</v>
      </c>
      <c r="F335" s="58">
        <v>1</v>
      </c>
      <c r="G335" s="57" t="s">
        <v>19</v>
      </c>
      <c r="H335" s="58">
        <v>4</v>
      </c>
      <c r="I335" s="130">
        <v>34852024</v>
      </c>
      <c r="J335" s="126">
        <f t="shared" si="9"/>
        <v>34852024</v>
      </c>
      <c r="K335" s="32">
        <v>0</v>
      </c>
      <c r="L335" s="32">
        <v>0</v>
      </c>
      <c r="M335" s="114" t="s">
        <v>211</v>
      </c>
      <c r="N335" s="38" t="s">
        <v>21</v>
      </c>
      <c r="O335" s="34" t="s">
        <v>212</v>
      </c>
      <c r="P335" s="71">
        <v>7235314</v>
      </c>
      <c r="Q335" s="115" t="s">
        <v>213</v>
      </c>
      <c r="R335" s="58"/>
    </row>
    <row r="336" spans="1:18" s="40" customFormat="1" ht="39.75" customHeight="1">
      <c r="A336" s="93" t="s">
        <v>130</v>
      </c>
      <c r="B336" s="54" t="s">
        <v>353</v>
      </c>
      <c r="C336" s="58">
        <v>2</v>
      </c>
      <c r="D336" s="58">
        <v>2</v>
      </c>
      <c r="E336" s="58">
        <v>11</v>
      </c>
      <c r="F336" s="58">
        <v>1</v>
      </c>
      <c r="G336" s="57" t="s">
        <v>19</v>
      </c>
      <c r="H336" s="58">
        <v>4</v>
      </c>
      <c r="I336" s="130">
        <v>33336719</v>
      </c>
      <c r="J336" s="126">
        <f t="shared" si="9"/>
        <v>33336719</v>
      </c>
      <c r="K336" s="32">
        <v>0</v>
      </c>
      <c r="L336" s="32">
        <v>0</v>
      </c>
      <c r="M336" s="114" t="s">
        <v>211</v>
      </c>
      <c r="N336" s="38" t="s">
        <v>21</v>
      </c>
      <c r="O336" s="34" t="s">
        <v>212</v>
      </c>
      <c r="P336" s="71">
        <v>7235314</v>
      </c>
      <c r="Q336" s="115" t="s">
        <v>213</v>
      </c>
      <c r="R336" s="58"/>
    </row>
    <row r="337" spans="1:18" s="40" customFormat="1" ht="39.75" customHeight="1">
      <c r="A337" s="93" t="s">
        <v>130</v>
      </c>
      <c r="B337" s="54" t="s">
        <v>353</v>
      </c>
      <c r="C337" s="58">
        <v>2</v>
      </c>
      <c r="D337" s="58">
        <v>2</v>
      </c>
      <c r="E337" s="58">
        <v>11</v>
      </c>
      <c r="F337" s="58">
        <v>1</v>
      </c>
      <c r="G337" s="57" t="s">
        <v>19</v>
      </c>
      <c r="H337" s="58">
        <v>4</v>
      </c>
      <c r="I337" s="130">
        <v>33336719</v>
      </c>
      <c r="J337" s="126">
        <f t="shared" si="9"/>
        <v>33336719</v>
      </c>
      <c r="K337" s="32">
        <v>0</v>
      </c>
      <c r="L337" s="32">
        <v>0</v>
      </c>
      <c r="M337" s="114" t="s">
        <v>211</v>
      </c>
      <c r="N337" s="38" t="s">
        <v>21</v>
      </c>
      <c r="O337" s="34" t="s">
        <v>212</v>
      </c>
      <c r="P337" s="71">
        <v>7235314</v>
      </c>
      <c r="Q337" s="115" t="s">
        <v>213</v>
      </c>
      <c r="R337" s="58"/>
    </row>
    <row r="338" spans="1:18" s="40" customFormat="1" ht="39.75" customHeight="1">
      <c r="A338" s="93" t="s">
        <v>130</v>
      </c>
      <c r="B338" s="54" t="s">
        <v>354</v>
      </c>
      <c r="C338" s="58">
        <v>2</v>
      </c>
      <c r="D338" s="58">
        <v>2</v>
      </c>
      <c r="E338" s="58">
        <v>10</v>
      </c>
      <c r="F338" s="58">
        <v>1</v>
      </c>
      <c r="G338" s="57" t="s">
        <v>19</v>
      </c>
      <c r="H338" s="58">
        <v>4</v>
      </c>
      <c r="I338" s="130">
        <v>30306108</v>
      </c>
      <c r="J338" s="126">
        <f t="shared" si="9"/>
        <v>30306108</v>
      </c>
      <c r="K338" s="32">
        <v>0</v>
      </c>
      <c r="L338" s="32">
        <v>0</v>
      </c>
      <c r="M338" s="114" t="s">
        <v>211</v>
      </c>
      <c r="N338" s="38" t="s">
        <v>21</v>
      </c>
      <c r="O338" s="34" t="s">
        <v>212</v>
      </c>
      <c r="P338" s="71">
        <v>7235314</v>
      </c>
      <c r="Q338" s="115" t="s">
        <v>213</v>
      </c>
      <c r="R338" s="58"/>
    </row>
    <row r="339" spans="1:18" s="40" customFormat="1" ht="39.75" customHeight="1">
      <c r="A339" s="93" t="s">
        <v>130</v>
      </c>
      <c r="B339" s="54" t="s">
        <v>355</v>
      </c>
      <c r="C339" s="58">
        <v>2</v>
      </c>
      <c r="D339" s="58">
        <v>2</v>
      </c>
      <c r="E339" s="58">
        <v>10</v>
      </c>
      <c r="F339" s="58">
        <v>1</v>
      </c>
      <c r="G339" s="57" t="s">
        <v>19</v>
      </c>
      <c r="H339" s="58">
        <v>4</v>
      </c>
      <c r="I339" s="130">
        <v>30306108</v>
      </c>
      <c r="J339" s="126">
        <f t="shared" si="9"/>
        <v>30306108</v>
      </c>
      <c r="K339" s="32">
        <v>0</v>
      </c>
      <c r="L339" s="32">
        <v>0</v>
      </c>
      <c r="M339" s="114" t="s">
        <v>211</v>
      </c>
      <c r="N339" s="38" t="s">
        <v>21</v>
      </c>
      <c r="O339" s="34" t="s">
        <v>212</v>
      </c>
      <c r="P339" s="71">
        <v>7235314</v>
      </c>
      <c r="Q339" s="115" t="s">
        <v>213</v>
      </c>
      <c r="R339" s="58"/>
    </row>
    <row r="340" spans="1:18" s="40" customFormat="1" ht="39.75" customHeight="1">
      <c r="A340" s="51">
        <v>80141607</v>
      </c>
      <c r="B340" s="37" t="s">
        <v>340</v>
      </c>
      <c r="C340" s="35">
        <v>2</v>
      </c>
      <c r="D340" s="35">
        <v>2</v>
      </c>
      <c r="E340" s="35">
        <v>11</v>
      </c>
      <c r="F340" s="35">
        <v>1</v>
      </c>
      <c r="G340" s="35" t="s">
        <v>19</v>
      </c>
      <c r="H340" s="35">
        <v>4</v>
      </c>
      <c r="I340" s="130">
        <v>3000000</v>
      </c>
      <c r="J340" s="126">
        <f t="shared" si="9"/>
        <v>3000000</v>
      </c>
      <c r="K340" s="32">
        <v>0</v>
      </c>
      <c r="L340" s="32">
        <v>0</v>
      </c>
      <c r="M340" s="114" t="s">
        <v>211</v>
      </c>
      <c r="N340" s="38" t="s">
        <v>21</v>
      </c>
      <c r="O340" s="34" t="s">
        <v>212</v>
      </c>
      <c r="P340" s="71">
        <v>7235314</v>
      </c>
      <c r="Q340" s="115" t="s">
        <v>213</v>
      </c>
      <c r="R340" s="35"/>
    </row>
    <row r="341" spans="1:18" s="40" customFormat="1" ht="39.75" customHeight="1">
      <c r="A341" s="51">
        <v>80111701</v>
      </c>
      <c r="B341" s="54" t="s">
        <v>356</v>
      </c>
      <c r="C341" s="35">
        <v>1</v>
      </c>
      <c r="D341" s="35">
        <v>1</v>
      </c>
      <c r="E341" s="35">
        <v>11</v>
      </c>
      <c r="F341" s="35">
        <v>1</v>
      </c>
      <c r="G341" s="35" t="s">
        <v>19</v>
      </c>
      <c r="H341" s="35">
        <v>4</v>
      </c>
      <c r="I341" s="130">
        <v>33336719</v>
      </c>
      <c r="J341" s="126">
        <f t="shared" si="9"/>
        <v>33336719</v>
      </c>
      <c r="K341" s="32">
        <v>0</v>
      </c>
      <c r="L341" s="32">
        <v>0</v>
      </c>
      <c r="M341" s="114" t="s">
        <v>211</v>
      </c>
      <c r="N341" s="38" t="s">
        <v>21</v>
      </c>
      <c r="O341" s="34" t="s">
        <v>212</v>
      </c>
      <c r="P341" s="71">
        <v>7235314</v>
      </c>
      <c r="Q341" s="115" t="s">
        <v>213</v>
      </c>
      <c r="R341" s="35"/>
    </row>
    <row r="342" spans="1:18" s="40" customFormat="1" ht="39.75" customHeight="1">
      <c r="A342" s="51">
        <v>80141607</v>
      </c>
      <c r="B342" s="37" t="s">
        <v>340</v>
      </c>
      <c r="C342" s="35">
        <v>2</v>
      </c>
      <c r="D342" s="35">
        <v>2</v>
      </c>
      <c r="E342" s="35">
        <v>11</v>
      </c>
      <c r="F342" s="35">
        <v>1</v>
      </c>
      <c r="G342" s="35" t="s">
        <v>19</v>
      </c>
      <c r="H342" s="35">
        <v>4</v>
      </c>
      <c r="I342" s="130">
        <v>6000000</v>
      </c>
      <c r="J342" s="126">
        <f t="shared" si="9"/>
        <v>6000000</v>
      </c>
      <c r="K342" s="32">
        <v>0</v>
      </c>
      <c r="L342" s="32">
        <v>0</v>
      </c>
      <c r="M342" s="114" t="s">
        <v>211</v>
      </c>
      <c r="N342" s="38" t="s">
        <v>21</v>
      </c>
      <c r="O342" s="34" t="s">
        <v>212</v>
      </c>
      <c r="P342" s="71">
        <v>7235314</v>
      </c>
      <c r="Q342" s="115" t="s">
        <v>213</v>
      </c>
      <c r="R342" s="35"/>
    </row>
    <row r="343" spans="1:18" s="40" customFormat="1" ht="39.75" customHeight="1">
      <c r="A343" s="51">
        <v>80111701</v>
      </c>
      <c r="B343" s="37" t="s">
        <v>357</v>
      </c>
      <c r="C343" s="35">
        <v>1</v>
      </c>
      <c r="D343" s="35">
        <v>1</v>
      </c>
      <c r="E343" s="35">
        <v>11</v>
      </c>
      <c r="F343" s="35">
        <v>1</v>
      </c>
      <c r="G343" s="35" t="s">
        <v>19</v>
      </c>
      <c r="H343" s="35">
        <v>4</v>
      </c>
      <c r="I343" s="126">
        <v>33336719</v>
      </c>
      <c r="J343" s="126">
        <f t="shared" si="9"/>
        <v>33336719</v>
      </c>
      <c r="K343" s="32">
        <v>0</v>
      </c>
      <c r="L343" s="32">
        <v>0</v>
      </c>
      <c r="M343" s="114" t="s">
        <v>211</v>
      </c>
      <c r="N343" s="38" t="s">
        <v>21</v>
      </c>
      <c r="O343" s="34" t="s">
        <v>212</v>
      </c>
      <c r="P343" s="71">
        <v>7235314</v>
      </c>
      <c r="Q343" s="115" t="s">
        <v>213</v>
      </c>
      <c r="R343" s="35"/>
    </row>
    <row r="344" spans="1:18" s="40" customFormat="1" ht="39.75" customHeight="1">
      <c r="A344" s="51">
        <v>80111701</v>
      </c>
      <c r="B344" s="37" t="s">
        <v>358</v>
      </c>
      <c r="C344" s="35">
        <v>1</v>
      </c>
      <c r="D344" s="35">
        <v>1</v>
      </c>
      <c r="E344" s="35">
        <v>11</v>
      </c>
      <c r="F344" s="35">
        <v>1</v>
      </c>
      <c r="G344" s="35" t="s">
        <v>19</v>
      </c>
      <c r="H344" s="35">
        <v>4</v>
      </c>
      <c r="I344" s="126">
        <v>20002024</v>
      </c>
      <c r="J344" s="126">
        <f t="shared" si="9"/>
        <v>20002024</v>
      </c>
      <c r="K344" s="32">
        <v>0</v>
      </c>
      <c r="L344" s="32">
        <v>0</v>
      </c>
      <c r="M344" s="114" t="s">
        <v>211</v>
      </c>
      <c r="N344" s="38" t="s">
        <v>21</v>
      </c>
      <c r="O344" s="34" t="s">
        <v>212</v>
      </c>
      <c r="P344" s="71">
        <v>7235314</v>
      </c>
      <c r="Q344" s="115" t="s">
        <v>213</v>
      </c>
      <c r="R344" s="35"/>
    </row>
    <row r="345" spans="1:18" s="40" customFormat="1" ht="39.75" customHeight="1">
      <c r="A345" s="51">
        <v>80111701</v>
      </c>
      <c r="B345" s="37" t="s">
        <v>358</v>
      </c>
      <c r="C345" s="35">
        <v>1</v>
      </c>
      <c r="D345" s="35">
        <v>1</v>
      </c>
      <c r="E345" s="35">
        <v>11</v>
      </c>
      <c r="F345" s="35">
        <v>1</v>
      </c>
      <c r="G345" s="35" t="s">
        <v>19</v>
      </c>
      <c r="H345" s="35">
        <v>4</v>
      </c>
      <c r="I345" s="126">
        <v>20002024</v>
      </c>
      <c r="J345" s="126">
        <f t="shared" si="9"/>
        <v>20002024</v>
      </c>
      <c r="K345" s="32">
        <v>0</v>
      </c>
      <c r="L345" s="32">
        <v>0</v>
      </c>
      <c r="M345" s="114" t="s">
        <v>211</v>
      </c>
      <c r="N345" s="38" t="s">
        <v>21</v>
      </c>
      <c r="O345" s="34" t="s">
        <v>212</v>
      </c>
      <c r="P345" s="71">
        <v>7235314</v>
      </c>
      <c r="Q345" s="115" t="s">
        <v>213</v>
      </c>
      <c r="R345" s="35"/>
    </row>
    <row r="346" spans="1:18" s="40" customFormat="1" ht="39.75" customHeight="1">
      <c r="A346" s="51">
        <v>80111701</v>
      </c>
      <c r="B346" s="37" t="s">
        <v>358</v>
      </c>
      <c r="C346" s="35">
        <v>1</v>
      </c>
      <c r="D346" s="35">
        <v>1</v>
      </c>
      <c r="E346" s="35">
        <v>11</v>
      </c>
      <c r="F346" s="35">
        <v>1</v>
      </c>
      <c r="G346" s="35" t="s">
        <v>19</v>
      </c>
      <c r="H346" s="35">
        <v>4</v>
      </c>
      <c r="I346" s="126">
        <v>20002024</v>
      </c>
      <c r="J346" s="126">
        <f t="shared" si="9"/>
        <v>20002024</v>
      </c>
      <c r="K346" s="32">
        <v>0</v>
      </c>
      <c r="L346" s="32">
        <v>0</v>
      </c>
      <c r="M346" s="114" t="s">
        <v>211</v>
      </c>
      <c r="N346" s="38" t="s">
        <v>21</v>
      </c>
      <c r="O346" s="34" t="s">
        <v>212</v>
      </c>
      <c r="P346" s="71">
        <v>7235314</v>
      </c>
      <c r="Q346" s="115" t="s">
        <v>213</v>
      </c>
      <c r="R346" s="35"/>
    </row>
    <row r="347" spans="1:18" s="40" customFormat="1" ht="39.75" customHeight="1">
      <c r="A347" s="51">
        <v>80111701</v>
      </c>
      <c r="B347" s="37" t="s">
        <v>358</v>
      </c>
      <c r="C347" s="35">
        <v>1</v>
      </c>
      <c r="D347" s="35">
        <v>1</v>
      </c>
      <c r="E347" s="35">
        <v>11</v>
      </c>
      <c r="F347" s="35">
        <v>1</v>
      </c>
      <c r="G347" s="35" t="s">
        <v>19</v>
      </c>
      <c r="H347" s="35">
        <v>4</v>
      </c>
      <c r="I347" s="126">
        <v>20002024</v>
      </c>
      <c r="J347" s="126">
        <f t="shared" si="9"/>
        <v>20002024</v>
      </c>
      <c r="K347" s="32">
        <v>0</v>
      </c>
      <c r="L347" s="32">
        <v>0</v>
      </c>
      <c r="M347" s="114" t="s">
        <v>211</v>
      </c>
      <c r="N347" s="38" t="s">
        <v>21</v>
      </c>
      <c r="O347" s="34" t="s">
        <v>212</v>
      </c>
      <c r="P347" s="71">
        <v>7235314</v>
      </c>
      <c r="Q347" s="115" t="s">
        <v>213</v>
      </c>
      <c r="R347" s="35"/>
    </row>
    <row r="348" spans="1:18" s="40" customFormat="1" ht="39.75" customHeight="1">
      <c r="A348" s="51">
        <v>80111701</v>
      </c>
      <c r="B348" s="37" t="s">
        <v>359</v>
      </c>
      <c r="C348" s="35">
        <v>1</v>
      </c>
      <c r="D348" s="35">
        <v>1</v>
      </c>
      <c r="E348" s="35">
        <v>12</v>
      </c>
      <c r="F348" s="35">
        <v>1</v>
      </c>
      <c r="G348" s="35" t="s">
        <v>19</v>
      </c>
      <c r="H348" s="35">
        <v>4</v>
      </c>
      <c r="I348" s="126">
        <v>36367330</v>
      </c>
      <c r="J348" s="126">
        <f t="shared" si="9"/>
        <v>36367330</v>
      </c>
      <c r="K348" s="32">
        <v>0</v>
      </c>
      <c r="L348" s="32">
        <v>0</v>
      </c>
      <c r="M348" s="114" t="s">
        <v>211</v>
      </c>
      <c r="N348" s="38" t="s">
        <v>21</v>
      </c>
      <c r="O348" s="34" t="s">
        <v>212</v>
      </c>
      <c r="P348" s="71">
        <v>7235314</v>
      </c>
      <c r="Q348" s="115" t="s">
        <v>213</v>
      </c>
      <c r="R348" s="35"/>
    </row>
    <row r="349" spans="1:18" s="40" customFormat="1" ht="39.75" customHeight="1">
      <c r="A349" s="51">
        <v>80111701</v>
      </c>
      <c r="B349" s="37" t="s">
        <v>359</v>
      </c>
      <c r="C349" s="35">
        <v>1</v>
      </c>
      <c r="D349" s="35">
        <v>1</v>
      </c>
      <c r="E349" s="35">
        <v>11</v>
      </c>
      <c r="F349" s="35">
        <v>1</v>
      </c>
      <c r="G349" s="35" t="s">
        <v>19</v>
      </c>
      <c r="H349" s="35">
        <v>4</v>
      </c>
      <c r="I349" s="126">
        <v>33336719</v>
      </c>
      <c r="J349" s="126">
        <f t="shared" si="9"/>
        <v>33336719</v>
      </c>
      <c r="K349" s="32">
        <v>0</v>
      </c>
      <c r="L349" s="32">
        <v>0</v>
      </c>
      <c r="M349" s="114" t="s">
        <v>211</v>
      </c>
      <c r="N349" s="38" t="s">
        <v>21</v>
      </c>
      <c r="O349" s="34" t="s">
        <v>212</v>
      </c>
      <c r="P349" s="71">
        <v>7235314</v>
      </c>
      <c r="Q349" s="115" t="s">
        <v>213</v>
      </c>
      <c r="R349" s="35"/>
    </row>
    <row r="350" spans="1:18" s="40" customFormat="1" ht="39.75" customHeight="1">
      <c r="A350" s="51">
        <v>80111701</v>
      </c>
      <c r="B350" s="37" t="s">
        <v>360</v>
      </c>
      <c r="C350" s="35">
        <v>1</v>
      </c>
      <c r="D350" s="35">
        <v>1</v>
      </c>
      <c r="E350" s="35">
        <v>11</v>
      </c>
      <c r="F350" s="35">
        <v>1</v>
      </c>
      <c r="G350" s="35" t="s">
        <v>19</v>
      </c>
      <c r="H350" s="35">
        <v>4</v>
      </c>
      <c r="I350" s="126">
        <v>33336719</v>
      </c>
      <c r="J350" s="126">
        <f t="shared" si="9"/>
        <v>33336719</v>
      </c>
      <c r="K350" s="32">
        <v>0</v>
      </c>
      <c r="L350" s="32">
        <v>0</v>
      </c>
      <c r="M350" s="114" t="s">
        <v>211</v>
      </c>
      <c r="N350" s="38" t="s">
        <v>21</v>
      </c>
      <c r="O350" s="34" t="s">
        <v>212</v>
      </c>
      <c r="P350" s="71">
        <v>7235314</v>
      </c>
      <c r="Q350" s="115" t="s">
        <v>213</v>
      </c>
      <c r="R350" s="35"/>
    </row>
    <row r="351" spans="1:18" s="40" customFormat="1" ht="39.75" customHeight="1">
      <c r="A351" s="51">
        <v>80111701</v>
      </c>
      <c r="B351" s="37" t="s">
        <v>361</v>
      </c>
      <c r="C351" s="35">
        <v>1</v>
      </c>
      <c r="D351" s="35">
        <v>1</v>
      </c>
      <c r="E351" s="35">
        <v>12</v>
      </c>
      <c r="F351" s="35">
        <v>1</v>
      </c>
      <c r="G351" s="35" t="s">
        <v>19</v>
      </c>
      <c r="H351" s="35">
        <v>4</v>
      </c>
      <c r="I351" s="126">
        <v>36367330</v>
      </c>
      <c r="J351" s="126">
        <f t="shared" si="9"/>
        <v>36367330</v>
      </c>
      <c r="K351" s="32">
        <v>0</v>
      </c>
      <c r="L351" s="32">
        <v>0</v>
      </c>
      <c r="M351" s="114" t="s">
        <v>211</v>
      </c>
      <c r="N351" s="38" t="s">
        <v>21</v>
      </c>
      <c r="O351" s="34" t="s">
        <v>212</v>
      </c>
      <c r="P351" s="71">
        <v>7235314</v>
      </c>
      <c r="Q351" s="115" t="s">
        <v>213</v>
      </c>
      <c r="R351" s="35"/>
    </row>
    <row r="352" spans="1:18" s="40" customFormat="1" ht="39.75" customHeight="1">
      <c r="A352" s="51">
        <v>80111701</v>
      </c>
      <c r="B352" s="37" t="s">
        <v>361</v>
      </c>
      <c r="C352" s="35">
        <v>1</v>
      </c>
      <c r="D352" s="35">
        <v>1</v>
      </c>
      <c r="E352" s="35">
        <v>12</v>
      </c>
      <c r="F352" s="35">
        <v>1</v>
      </c>
      <c r="G352" s="35" t="s">
        <v>19</v>
      </c>
      <c r="H352" s="35">
        <v>4</v>
      </c>
      <c r="I352" s="126">
        <v>36367330</v>
      </c>
      <c r="J352" s="126">
        <f t="shared" si="9"/>
        <v>36367330</v>
      </c>
      <c r="K352" s="32">
        <v>0</v>
      </c>
      <c r="L352" s="32">
        <v>0</v>
      </c>
      <c r="M352" s="114" t="s">
        <v>211</v>
      </c>
      <c r="N352" s="38" t="s">
        <v>21</v>
      </c>
      <c r="O352" s="34" t="s">
        <v>212</v>
      </c>
      <c r="P352" s="71">
        <v>7235314</v>
      </c>
      <c r="Q352" s="115" t="s">
        <v>213</v>
      </c>
      <c r="R352" s="35"/>
    </row>
    <row r="353" spans="1:18" s="40" customFormat="1" ht="39.75" customHeight="1">
      <c r="A353" s="51">
        <v>80111701</v>
      </c>
      <c r="B353" s="37" t="s">
        <v>361</v>
      </c>
      <c r="C353" s="35">
        <v>1</v>
      </c>
      <c r="D353" s="35">
        <v>1</v>
      </c>
      <c r="E353" s="35">
        <v>12</v>
      </c>
      <c r="F353" s="35">
        <v>1</v>
      </c>
      <c r="G353" s="35" t="s">
        <v>19</v>
      </c>
      <c r="H353" s="35">
        <v>4</v>
      </c>
      <c r="I353" s="126">
        <v>36367330</v>
      </c>
      <c r="J353" s="126">
        <f t="shared" si="9"/>
        <v>36367330</v>
      </c>
      <c r="K353" s="32">
        <v>0</v>
      </c>
      <c r="L353" s="32">
        <v>0</v>
      </c>
      <c r="M353" s="114" t="s">
        <v>211</v>
      </c>
      <c r="N353" s="38" t="s">
        <v>21</v>
      </c>
      <c r="O353" s="34" t="s">
        <v>212</v>
      </c>
      <c r="P353" s="71">
        <v>7235314</v>
      </c>
      <c r="Q353" s="115" t="s">
        <v>213</v>
      </c>
      <c r="R353" s="35"/>
    </row>
    <row r="354" spans="1:18" s="40" customFormat="1" ht="39.75" customHeight="1">
      <c r="A354" s="51">
        <v>80111701</v>
      </c>
      <c r="B354" s="37" t="s">
        <v>361</v>
      </c>
      <c r="C354" s="35">
        <v>1</v>
      </c>
      <c r="D354" s="35">
        <v>1</v>
      </c>
      <c r="E354" s="35">
        <v>12</v>
      </c>
      <c r="F354" s="35">
        <v>1</v>
      </c>
      <c r="G354" s="35" t="s">
        <v>19</v>
      </c>
      <c r="H354" s="35">
        <v>4</v>
      </c>
      <c r="I354" s="126">
        <v>36367330</v>
      </c>
      <c r="J354" s="126">
        <f t="shared" si="9"/>
        <v>36367330</v>
      </c>
      <c r="K354" s="32">
        <v>0</v>
      </c>
      <c r="L354" s="32">
        <v>0</v>
      </c>
      <c r="M354" s="114" t="s">
        <v>211</v>
      </c>
      <c r="N354" s="38" t="s">
        <v>21</v>
      </c>
      <c r="O354" s="34" t="s">
        <v>212</v>
      </c>
      <c r="P354" s="71">
        <v>7235314</v>
      </c>
      <c r="Q354" s="115" t="s">
        <v>213</v>
      </c>
      <c r="R354" s="35"/>
    </row>
    <row r="355" spans="1:18" s="40" customFormat="1" ht="39.75" customHeight="1">
      <c r="A355" s="51">
        <v>80111701</v>
      </c>
      <c r="B355" s="37" t="s">
        <v>361</v>
      </c>
      <c r="C355" s="35">
        <v>1</v>
      </c>
      <c r="D355" s="35">
        <v>1</v>
      </c>
      <c r="E355" s="35">
        <v>11</v>
      </c>
      <c r="F355" s="35">
        <v>1</v>
      </c>
      <c r="G355" s="35" t="s">
        <v>19</v>
      </c>
      <c r="H355" s="35">
        <v>4</v>
      </c>
      <c r="I355" s="126">
        <v>33336719</v>
      </c>
      <c r="J355" s="126">
        <f t="shared" si="9"/>
        <v>33336719</v>
      </c>
      <c r="K355" s="32">
        <v>0</v>
      </c>
      <c r="L355" s="32">
        <v>0</v>
      </c>
      <c r="M355" s="114" t="s">
        <v>211</v>
      </c>
      <c r="N355" s="38" t="s">
        <v>21</v>
      </c>
      <c r="O355" s="34" t="s">
        <v>212</v>
      </c>
      <c r="P355" s="71">
        <v>7235314</v>
      </c>
      <c r="Q355" s="115" t="s">
        <v>213</v>
      </c>
      <c r="R355" s="35"/>
    </row>
    <row r="356" spans="1:18" s="40" customFormat="1" ht="39.75" customHeight="1">
      <c r="A356" s="51">
        <v>80111701</v>
      </c>
      <c r="B356" s="37" t="s">
        <v>361</v>
      </c>
      <c r="C356" s="35">
        <v>1</v>
      </c>
      <c r="D356" s="35">
        <v>1</v>
      </c>
      <c r="E356" s="35">
        <v>11</v>
      </c>
      <c r="F356" s="35">
        <v>1</v>
      </c>
      <c r="G356" s="35" t="s">
        <v>19</v>
      </c>
      <c r="H356" s="35">
        <v>4</v>
      </c>
      <c r="I356" s="126">
        <v>33336719</v>
      </c>
      <c r="J356" s="126">
        <f t="shared" si="9"/>
        <v>33336719</v>
      </c>
      <c r="K356" s="32">
        <v>0</v>
      </c>
      <c r="L356" s="32">
        <v>0</v>
      </c>
      <c r="M356" s="114" t="s">
        <v>211</v>
      </c>
      <c r="N356" s="38" t="s">
        <v>21</v>
      </c>
      <c r="O356" s="34" t="s">
        <v>212</v>
      </c>
      <c r="P356" s="71">
        <v>7235314</v>
      </c>
      <c r="Q356" s="115" t="s">
        <v>213</v>
      </c>
      <c r="R356" s="35"/>
    </row>
    <row r="357" spans="1:18" s="40" customFormat="1" ht="39.75" customHeight="1">
      <c r="A357" s="51">
        <v>80111701</v>
      </c>
      <c r="B357" s="37" t="s">
        <v>362</v>
      </c>
      <c r="C357" s="35">
        <v>1</v>
      </c>
      <c r="D357" s="35">
        <v>1</v>
      </c>
      <c r="E357" s="35">
        <v>11</v>
      </c>
      <c r="F357" s="35">
        <v>1</v>
      </c>
      <c r="G357" s="35" t="s">
        <v>19</v>
      </c>
      <c r="H357" s="35">
        <v>4</v>
      </c>
      <c r="I357" s="126">
        <v>33336719</v>
      </c>
      <c r="J357" s="126">
        <f t="shared" si="9"/>
        <v>33336719</v>
      </c>
      <c r="K357" s="32">
        <v>0</v>
      </c>
      <c r="L357" s="32">
        <v>0</v>
      </c>
      <c r="M357" s="114" t="s">
        <v>211</v>
      </c>
      <c r="N357" s="38" t="s">
        <v>21</v>
      </c>
      <c r="O357" s="34" t="s">
        <v>212</v>
      </c>
      <c r="P357" s="71">
        <v>7235314</v>
      </c>
      <c r="Q357" s="115" t="s">
        <v>213</v>
      </c>
      <c r="R357" s="35"/>
    </row>
    <row r="358" spans="1:18" s="40" customFormat="1" ht="39.75" customHeight="1">
      <c r="A358" s="51">
        <v>80111701</v>
      </c>
      <c r="B358" s="37" t="s">
        <v>363</v>
      </c>
      <c r="C358" s="35">
        <v>1</v>
      </c>
      <c r="D358" s="35">
        <v>1</v>
      </c>
      <c r="E358" s="35">
        <v>12</v>
      </c>
      <c r="F358" s="35">
        <v>1</v>
      </c>
      <c r="G358" s="35" t="s">
        <v>19</v>
      </c>
      <c r="H358" s="35">
        <v>4</v>
      </c>
      <c r="I358" s="126">
        <v>36367330</v>
      </c>
      <c r="J358" s="126">
        <f t="shared" si="9"/>
        <v>36367330</v>
      </c>
      <c r="K358" s="32">
        <v>0</v>
      </c>
      <c r="L358" s="32">
        <v>0</v>
      </c>
      <c r="M358" s="114" t="s">
        <v>211</v>
      </c>
      <c r="N358" s="38" t="s">
        <v>21</v>
      </c>
      <c r="O358" s="34" t="s">
        <v>212</v>
      </c>
      <c r="P358" s="71">
        <v>7235314</v>
      </c>
      <c r="Q358" s="115" t="s">
        <v>213</v>
      </c>
      <c r="R358" s="35"/>
    </row>
    <row r="359" spans="1:18" s="40" customFormat="1" ht="39.75" customHeight="1">
      <c r="A359" s="51">
        <v>80111701</v>
      </c>
      <c r="B359" s="37" t="s">
        <v>363</v>
      </c>
      <c r="C359" s="35">
        <v>1</v>
      </c>
      <c r="D359" s="35">
        <v>1</v>
      </c>
      <c r="E359" s="35">
        <v>11</v>
      </c>
      <c r="F359" s="35">
        <v>1</v>
      </c>
      <c r="G359" s="35" t="s">
        <v>19</v>
      </c>
      <c r="H359" s="35">
        <v>4</v>
      </c>
      <c r="I359" s="126">
        <v>33336719</v>
      </c>
      <c r="J359" s="126">
        <f t="shared" si="9"/>
        <v>33336719</v>
      </c>
      <c r="K359" s="32">
        <v>0</v>
      </c>
      <c r="L359" s="32">
        <v>0</v>
      </c>
      <c r="M359" s="114" t="s">
        <v>211</v>
      </c>
      <c r="N359" s="38" t="s">
        <v>21</v>
      </c>
      <c r="O359" s="34" t="s">
        <v>212</v>
      </c>
      <c r="P359" s="71">
        <v>7235314</v>
      </c>
      <c r="Q359" s="115" t="s">
        <v>213</v>
      </c>
      <c r="R359" s="35"/>
    </row>
    <row r="360" spans="1:18" s="40" customFormat="1" ht="39.75" customHeight="1">
      <c r="A360" s="51">
        <v>80111701</v>
      </c>
      <c r="B360" s="37" t="s">
        <v>364</v>
      </c>
      <c r="C360" s="35">
        <v>1</v>
      </c>
      <c r="D360" s="35">
        <v>1</v>
      </c>
      <c r="E360" s="35">
        <v>11</v>
      </c>
      <c r="F360" s="35">
        <v>1</v>
      </c>
      <c r="G360" s="35" t="s">
        <v>19</v>
      </c>
      <c r="H360" s="35">
        <v>4</v>
      </c>
      <c r="I360" s="126">
        <v>33336719</v>
      </c>
      <c r="J360" s="126">
        <f t="shared" si="9"/>
        <v>33336719</v>
      </c>
      <c r="K360" s="32">
        <v>0</v>
      </c>
      <c r="L360" s="32">
        <v>0</v>
      </c>
      <c r="M360" s="114" t="s">
        <v>211</v>
      </c>
      <c r="N360" s="38" t="s">
        <v>21</v>
      </c>
      <c r="O360" s="34" t="s">
        <v>212</v>
      </c>
      <c r="P360" s="71">
        <v>7235314</v>
      </c>
      <c r="Q360" s="115" t="s">
        <v>213</v>
      </c>
      <c r="R360" s="35"/>
    </row>
    <row r="361" spans="1:18" s="40" customFormat="1" ht="39.75" customHeight="1">
      <c r="A361" s="51">
        <v>80111701</v>
      </c>
      <c r="B361" s="37" t="s">
        <v>365</v>
      </c>
      <c r="C361" s="35">
        <v>1</v>
      </c>
      <c r="D361" s="35">
        <v>1</v>
      </c>
      <c r="E361" s="35">
        <v>11</v>
      </c>
      <c r="F361" s="35">
        <v>1</v>
      </c>
      <c r="G361" s="35" t="s">
        <v>19</v>
      </c>
      <c r="H361" s="35">
        <v>4</v>
      </c>
      <c r="I361" s="126">
        <v>20002024</v>
      </c>
      <c r="J361" s="126">
        <f t="shared" si="9"/>
        <v>20002024</v>
      </c>
      <c r="K361" s="32">
        <v>0</v>
      </c>
      <c r="L361" s="32">
        <v>0</v>
      </c>
      <c r="M361" s="114" t="s">
        <v>211</v>
      </c>
      <c r="N361" s="38" t="s">
        <v>21</v>
      </c>
      <c r="O361" s="34" t="s">
        <v>212</v>
      </c>
      <c r="P361" s="71">
        <v>7235314</v>
      </c>
      <c r="Q361" s="115" t="s">
        <v>213</v>
      </c>
      <c r="R361" s="35"/>
    </row>
    <row r="362" spans="1:18" s="40" customFormat="1" ht="39.75" customHeight="1">
      <c r="A362" s="51" t="s">
        <v>366</v>
      </c>
      <c r="B362" s="37" t="s">
        <v>367</v>
      </c>
      <c r="C362" s="35">
        <v>2</v>
      </c>
      <c r="D362" s="35">
        <v>2</v>
      </c>
      <c r="E362" s="35">
        <v>3</v>
      </c>
      <c r="F362" s="35">
        <v>1</v>
      </c>
      <c r="G362" s="35" t="s">
        <v>53</v>
      </c>
      <c r="H362" s="35">
        <v>4</v>
      </c>
      <c r="I362" s="126">
        <v>52000000</v>
      </c>
      <c r="J362" s="126">
        <f t="shared" si="9"/>
        <v>52000000</v>
      </c>
      <c r="K362" s="32">
        <v>0</v>
      </c>
      <c r="L362" s="32">
        <v>0</v>
      </c>
      <c r="M362" s="114" t="s">
        <v>211</v>
      </c>
      <c r="N362" s="38" t="s">
        <v>21</v>
      </c>
      <c r="O362" s="34" t="s">
        <v>212</v>
      </c>
      <c r="P362" s="71">
        <v>7235314</v>
      </c>
      <c r="Q362" s="115" t="s">
        <v>213</v>
      </c>
      <c r="R362" s="35"/>
    </row>
    <row r="363" spans="1:18" s="40" customFormat="1" ht="39.75" customHeight="1">
      <c r="A363" s="51" t="s">
        <v>366</v>
      </c>
      <c r="B363" s="37" t="s">
        <v>367</v>
      </c>
      <c r="C363" s="35">
        <v>4</v>
      </c>
      <c r="D363" s="35">
        <v>5</v>
      </c>
      <c r="E363" s="35">
        <v>5</v>
      </c>
      <c r="F363" s="35">
        <v>1</v>
      </c>
      <c r="G363" s="35" t="s">
        <v>104</v>
      </c>
      <c r="H363" s="35">
        <v>4</v>
      </c>
      <c r="I363" s="126">
        <v>858258628</v>
      </c>
      <c r="J363" s="126">
        <f t="shared" si="9"/>
        <v>858258628</v>
      </c>
      <c r="K363" s="32">
        <v>0</v>
      </c>
      <c r="L363" s="32">
        <v>0</v>
      </c>
      <c r="M363" s="114" t="s">
        <v>211</v>
      </c>
      <c r="N363" s="38" t="s">
        <v>21</v>
      </c>
      <c r="O363" s="34" t="s">
        <v>212</v>
      </c>
      <c r="P363" s="71">
        <v>7235314</v>
      </c>
      <c r="Q363" s="115" t="s">
        <v>213</v>
      </c>
      <c r="R363" s="35"/>
    </row>
    <row r="364" spans="1:18" s="40" customFormat="1" ht="39.75" customHeight="1">
      <c r="A364" s="51" t="s">
        <v>368</v>
      </c>
      <c r="B364" s="37" t="s">
        <v>369</v>
      </c>
      <c r="C364" s="35">
        <v>2</v>
      </c>
      <c r="D364" s="35">
        <v>3</v>
      </c>
      <c r="E364" s="35">
        <v>6</v>
      </c>
      <c r="F364" s="35">
        <v>1</v>
      </c>
      <c r="G364" s="35" t="s">
        <v>104</v>
      </c>
      <c r="H364" s="35">
        <v>4</v>
      </c>
      <c r="I364" s="126">
        <v>187000000</v>
      </c>
      <c r="J364" s="126">
        <f t="shared" si="9"/>
        <v>187000000</v>
      </c>
      <c r="K364" s="32">
        <v>0</v>
      </c>
      <c r="L364" s="32">
        <v>0</v>
      </c>
      <c r="M364" s="114" t="s">
        <v>211</v>
      </c>
      <c r="N364" s="38" t="s">
        <v>21</v>
      </c>
      <c r="O364" s="34" t="s">
        <v>212</v>
      </c>
      <c r="P364" s="71">
        <v>7235314</v>
      </c>
      <c r="Q364" s="115" t="s">
        <v>213</v>
      </c>
      <c r="R364" s="35"/>
    </row>
    <row r="365" spans="1:18" s="40" customFormat="1" ht="39.75" customHeight="1">
      <c r="A365" s="51" t="s">
        <v>368</v>
      </c>
      <c r="B365" s="37" t="s">
        <v>370</v>
      </c>
      <c r="C365" s="35">
        <v>2</v>
      </c>
      <c r="D365" s="35">
        <v>3</v>
      </c>
      <c r="E365" s="35">
        <v>6</v>
      </c>
      <c r="F365" s="35">
        <v>1</v>
      </c>
      <c r="G365" s="35" t="s">
        <v>53</v>
      </c>
      <c r="H365" s="35">
        <v>4</v>
      </c>
      <c r="I365" s="126">
        <v>35000000</v>
      </c>
      <c r="J365" s="126">
        <f t="shared" si="9"/>
        <v>35000000</v>
      </c>
      <c r="K365" s="32">
        <v>0</v>
      </c>
      <c r="L365" s="32">
        <v>0</v>
      </c>
      <c r="M365" s="114" t="s">
        <v>211</v>
      </c>
      <c r="N365" s="38" t="s">
        <v>21</v>
      </c>
      <c r="O365" s="34" t="s">
        <v>212</v>
      </c>
      <c r="P365" s="71">
        <v>7235314</v>
      </c>
      <c r="Q365" s="115" t="s">
        <v>213</v>
      </c>
      <c r="R365" s="35"/>
    </row>
    <row r="366" spans="1:18" s="40" customFormat="1" ht="39.75" customHeight="1">
      <c r="A366" s="51" t="s">
        <v>368</v>
      </c>
      <c r="B366" s="37" t="s">
        <v>371</v>
      </c>
      <c r="C366" s="35">
        <v>2</v>
      </c>
      <c r="D366" s="35">
        <v>3</v>
      </c>
      <c r="E366" s="35">
        <v>6</v>
      </c>
      <c r="F366" s="35">
        <v>1</v>
      </c>
      <c r="G366" s="35" t="s">
        <v>19</v>
      </c>
      <c r="H366" s="35">
        <v>4</v>
      </c>
      <c r="I366" s="126">
        <v>9000000</v>
      </c>
      <c r="J366" s="126">
        <f t="shared" si="9"/>
        <v>9000000</v>
      </c>
      <c r="K366" s="32">
        <v>0</v>
      </c>
      <c r="L366" s="32">
        <v>0</v>
      </c>
      <c r="M366" s="114" t="s">
        <v>211</v>
      </c>
      <c r="N366" s="38" t="s">
        <v>21</v>
      </c>
      <c r="O366" s="34" t="s">
        <v>212</v>
      </c>
      <c r="P366" s="71">
        <v>7235314</v>
      </c>
      <c r="Q366" s="115" t="s">
        <v>213</v>
      </c>
      <c r="R366" s="35"/>
    </row>
    <row r="367" spans="1:18" s="40" customFormat="1" ht="39.75" customHeight="1">
      <c r="A367" s="51" t="s">
        <v>368</v>
      </c>
      <c r="B367" s="37" t="s">
        <v>372</v>
      </c>
      <c r="C367" s="35">
        <v>2</v>
      </c>
      <c r="D367" s="35">
        <v>3</v>
      </c>
      <c r="E367" s="35">
        <v>6</v>
      </c>
      <c r="F367" s="35">
        <v>1</v>
      </c>
      <c r="G367" s="35" t="s">
        <v>19</v>
      </c>
      <c r="H367" s="35">
        <v>4</v>
      </c>
      <c r="I367" s="126">
        <v>9000000</v>
      </c>
      <c r="J367" s="126">
        <f t="shared" si="9"/>
        <v>9000000</v>
      </c>
      <c r="K367" s="32">
        <v>0</v>
      </c>
      <c r="L367" s="32">
        <v>0</v>
      </c>
      <c r="M367" s="114" t="s">
        <v>211</v>
      </c>
      <c r="N367" s="38" t="s">
        <v>21</v>
      </c>
      <c r="O367" s="34" t="s">
        <v>212</v>
      </c>
      <c r="P367" s="71">
        <v>7235314</v>
      </c>
      <c r="Q367" s="115" t="s">
        <v>213</v>
      </c>
      <c r="R367" s="35"/>
    </row>
    <row r="368" spans="1:18" s="40" customFormat="1" ht="39.75" customHeight="1">
      <c r="A368" s="51" t="s">
        <v>368</v>
      </c>
      <c r="B368" s="37" t="s">
        <v>373</v>
      </c>
      <c r="C368" s="35">
        <v>2</v>
      </c>
      <c r="D368" s="35">
        <v>3</v>
      </c>
      <c r="E368" s="35">
        <v>6</v>
      </c>
      <c r="F368" s="35">
        <v>1</v>
      </c>
      <c r="G368" s="35" t="s">
        <v>53</v>
      </c>
      <c r="H368" s="35">
        <v>4</v>
      </c>
      <c r="I368" s="126">
        <v>30000000</v>
      </c>
      <c r="J368" s="126">
        <f t="shared" si="9"/>
        <v>30000000</v>
      </c>
      <c r="K368" s="32">
        <v>0</v>
      </c>
      <c r="L368" s="32">
        <v>0</v>
      </c>
      <c r="M368" s="114" t="s">
        <v>211</v>
      </c>
      <c r="N368" s="38" t="s">
        <v>21</v>
      </c>
      <c r="O368" s="34" t="s">
        <v>212</v>
      </c>
      <c r="P368" s="71">
        <v>7235314</v>
      </c>
      <c r="Q368" s="115" t="s">
        <v>213</v>
      </c>
      <c r="R368" s="35"/>
    </row>
    <row r="369" spans="1:18" s="40" customFormat="1" ht="39.75" customHeight="1">
      <c r="A369" s="51" t="s">
        <v>374</v>
      </c>
      <c r="B369" s="37" t="s">
        <v>375</v>
      </c>
      <c r="C369" s="35">
        <v>3</v>
      </c>
      <c r="D369" s="35">
        <v>3</v>
      </c>
      <c r="E369" s="35">
        <v>9</v>
      </c>
      <c r="F369" s="35">
        <v>1</v>
      </c>
      <c r="G369" s="35" t="s">
        <v>19</v>
      </c>
      <c r="H369" s="35">
        <v>4</v>
      </c>
      <c r="I369" s="126">
        <v>25000000</v>
      </c>
      <c r="J369" s="126">
        <f t="shared" si="9"/>
        <v>25000000</v>
      </c>
      <c r="K369" s="32">
        <v>0</v>
      </c>
      <c r="L369" s="32">
        <v>0</v>
      </c>
      <c r="M369" s="114" t="s">
        <v>211</v>
      </c>
      <c r="N369" s="38" t="s">
        <v>21</v>
      </c>
      <c r="O369" s="34" t="s">
        <v>212</v>
      </c>
      <c r="P369" s="71">
        <v>7235314</v>
      </c>
      <c r="Q369" s="115" t="s">
        <v>213</v>
      </c>
      <c r="R369" s="35"/>
    </row>
    <row r="370" spans="1:18" s="40" customFormat="1" ht="39.75" customHeight="1">
      <c r="A370" s="51">
        <v>411161</v>
      </c>
      <c r="B370" s="37" t="s">
        <v>376</v>
      </c>
      <c r="C370" s="35">
        <v>2</v>
      </c>
      <c r="D370" s="35">
        <v>2</v>
      </c>
      <c r="E370" s="35">
        <v>9</v>
      </c>
      <c r="F370" s="35">
        <v>1</v>
      </c>
      <c r="G370" s="35" t="s">
        <v>53</v>
      </c>
      <c r="H370" s="35">
        <v>4</v>
      </c>
      <c r="I370" s="126">
        <v>20000000</v>
      </c>
      <c r="J370" s="126">
        <f t="shared" si="9"/>
        <v>20000000</v>
      </c>
      <c r="K370" s="32">
        <v>0</v>
      </c>
      <c r="L370" s="32">
        <v>0</v>
      </c>
      <c r="M370" s="114" t="s">
        <v>211</v>
      </c>
      <c r="N370" s="38" t="s">
        <v>21</v>
      </c>
      <c r="O370" s="34" t="s">
        <v>212</v>
      </c>
      <c r="P370" s="71">
        <v>7235314</v>
      </c>
      <c r="Q370" s="115" t="s">
        <v>213</v>
      </c>
      <c r="R370" s="35"/>
    </row>
    <row r="371" spans="1:18" s="40" customFormat="1" ht="39.75" customHeight="1">
      <c r="A371" s="51" t="s">
        <v>377</v>
      </c>
      <c r="B371" s="37" t="s">
        <v>378</v>
      </c>
      <c r="C371" s="35">
        <v>3</v>
      </c>
      <c r="D371" s="35">
        <v>3</v>
      </c>
      <c r="E371" s="35">
        <v>8</v>
      </c>
      <c r="F371" s="35">
        <v>1</v>
      </c>
      <c r="G371" s="35" t="s">
        <v>53</v>
      </c>
      <c r="H371" s="35">
        <v>4</v>
      </c>
      <c r="I371" s="126">
        <v>15000000</v>
      </c>
      <c r="J371" s="126">
        <f t="shared" si="9"/>
        <v>15000000</v>
      </c>
      <c r="K371" s="32">
        <v>0</v>
      </c>
      <c r="L371" s="32">
        <v>0</v>
      </c>
      <c r="M371" s="114" t="s">
        <v>211</v>
      </c>
      <c r="N371" s="38" t="s">
        <v>21</v>
      </c>
      <c r="O371" s="34" t="s">
        <v>212</v>
      </c>
      <c r="P371" s="71">
        <v>7235314</v>
      </c>
      <c r="Q371" s="115" t="s">
        <v>213</v>
      </c>
      <c r="R371" s="35"/>
    </row>
    <row r="372" spans="1:18" s="40" customFormat="1" ht="39.75" customHeight="1">
      <c r="A372" s="51" t="s">
        <v>377</v>
      </c>
      <c r="B372" s="37" t="s">
        <v>379</v>
      </c>
      <c r="C372" s="35">
        <v>3</v>
      </c>
      <c r="D372" s="35">
        <v>3</v>
      </c>
      <c r="E372" s="35">
        <v>8</v>
      </c>
      <c r="F372" s="35">
        <v>1</v>
      </c>
      <c r="G372" s="35" t="s">
        <v>53</v>
      </c>
      <c r="H372" s="35">
        <v>4</v>
      </c>
      <c r="I372" s="126">
        <v>15000000</v>
      </c>
      <c r="J372" s="126">
        <f t="shared" si="9"/>
        <v>15000000</v>
      </c>
      <c r="K372" s="32">
        <v>0</v>
      </c>
      <c r="L372" s="32">
        <v>0</v>
      </c>
      <c r="M372" s="114" t="s">
        <v>211</v>
      </c>
      <c r="N372" s="38" t="s">
        <v>21</v>
      </c>
      <c r="O372" s="34" t="s">
        <v>212</v>
      </c>
      <c r="P372" s="71">
        <v>7235314</v>
      </c>
      <c r="Q372" s="115" t="s">
        <v>213</v>
      </c>
      <c r="R372" s="35"/>
    </row>
    <row r="373" spans="1:18" s="40" customFormat="1" ht="39.75" customHeight="1">
      <c r="A373" s="51" t="s">
        <v>380</v>
      </c>
      <c r="B373" s="37" t="s">
        <v>381</v>
      </c>
      <c r="C373" s="35">
        <v>3</v>
      </c>
      <c r="D373" s="35">
        <v>3</v>
      </c>
      <c r="E373" s="35">
        <v>6</v>
      </c>
      <c r="F373" s="35">
        <v>1</v>
      </c>
      <c r="G373" s="35" t="s">
        <v>53</v>
      </c>
      <c r="H373" s="35">
        <v>4</v>
      </c>
      <c r="I373" s="126">
        <v>40000000</v>
      </c>
      <c r="J373" s="126">
        <f t="shared" si="9"/>
        <v>40000000</v>
      </c>
      <c r="K373" s="32">
        <v>0</v>
      </c>
      <c r="L373" s="32">
        <v>0</v>
      </c>
      <c r="M373" s="114" t="s">
        <v>211</v>
      </c>
      <c r="N373" s="38" t="s">
        <v>21</v>
      </c>
      <c r="O373" s="34" t="s">
        <v>212</v>
      </c>
      <c r="P373" s="71">
        <v>7235314</v>
      </c>
      <c r="Q373" s="115" t="s">
        <v>213</v>
      </c>
      <c r="R373" s="35"/>
    </row>
    <row r="374" spans="1:18" s="40" customFormat="1" ht="39.75" customHeight="1">
      <c r="A374" s="51">
        <v>80141607</v>
      </c>
      <c r="B374" s="37" t="s">
        <v>382</v>
      </c>
      <c r="C374" s="35">
        <v>1</v>
      </c>
      <c r="D374" s="35">
        <v>1</v>
      </c>
      <c r="E374" s="35">
        <v>12</v>
      </c>
      <c r="F374" s="35">
        <v>1</v>
      </c>
      <c r="G374" s="35" t="s">
        <v>19</v>
      </c>
      <c r="H374" s="35">
        <v>4</v>
      </c>
      <c r="I374" s="126">
        <v>5000000</v>
      </c>
      <c r="J374" s="126">
        <f t="shared" si="9"/>
        <v>5000000</v>
      </c>
      <c r="K374" s="32">
        <v>0</v>
      </c>
      <c r="L374" s="32">
        <v>0</v>
      </c>
      <c r="M374" s="114" t="s">
        <v>211</v>
      </c>
      <c r="N374" s="38" t="s">
        <v>21</v>
      </c>
      <c r="O374" s="34" t="s">
        <v>212</v>
      </c>
      <c r="P374" s="71">
        <v>7235314</v>
      </c>
      <c r="Q374" s="115" t="s">
        <v>213</v>
      </c>
      <c r="R374" s="35"/>
    </row>
    <row r="375" spans="1:18" s="40" customFormat="1" ht="39.75" customHeight="1">
      <c r="A375" s="46" t="s">
        <v>130</v>
      </c>
      <c r="B375" s="55" t="s">
        <v>383</v>
      </c>
      <c r="C375" s="59">
        <v>1</v>
      </c>
      <c r="D375" s="59">
        <v>1</v>
      </c>
      <c r="E375" s="32">
        <v>12</v>
      </c>
      <c r="F375" s="32">
        <v>1</v>
      </c>
      <c r="G375" s="36" t="s">
        <v>19</v>
      </c>
      <c r="H375" s="32">
        <v>4</v>
      </c>
      <c r="I375" s="126">
        <v>36367330</v>
      </c>
      <c r="J375" s="126">
        <f t="shared" si="9"/>
        <v>36367330</v>
      </c>
      <c r="K375" s="32">
        <v>0</v>
      </c>
      <c r="L375" s="32">
        <v>0</v>
      </c>
      <c r="M375" s="114" t="s">
        <v>211</v>
      </c>
      <c r="N375" s="38" t="s">
        <v>21</v>
      </c>
      <c r="O375" s="34" t="s">
        <v>212</v>
      </c>
      <c r="P375" s="71">
        <v>7235314</v>
      </c>
      <c r="Q375" s="115" t="s">
        <v>213</v>
      </c>
      <c r="R375" s="34"/>
    </row>
    <row r="376" spans="1:18" s="40" customFormat="1" ht="39.75" customHeight="1">
      <c r="A376" s="46" t="s">
        <v>130</v>
      </c>
      <c r="B376" s="55" t="s">
        <v>384</v>
      </c>
      <c r="C376" s="59">
        <v>1</v>
      </c>
      <c r="D376" s="59">
        <v>1</v>
      </c>
      <c r="E376" s="32">
        <v>12</v>
      </c>
      <c r="F376" s="32">
        <v>1</v>
      </c>
      <c r="G376" s="36" t="s">
        <v>19</v>
      </c>
      <c r="H376" s="32">
        <v>4</v>
      </c>
      <c r="I376" s="126">
        <v>36367330</v>
      </c>
      <c r="J376" s="126">
        <f t="shared" si="9"/>
        <v>36367330</v>
      </c>
      <c r="K376" s="32">
        <v>0</v>
      </c>
      <c r="L376" s="32">
        <v>0</v>
      </c>
      <c r="M376" s="114" t="s">
        <v>211</v>
      </c>
      <c r="N376" s="38" t="s">
        <v>21</v>
      </c>
      <c r="O376" s="34" t="s">
        <v>212</v>
      </c>
      <c r="P376" s="71">
        <v>7235314</v>
      </c>
      <c r="Q376" s="115" t="s">
        <v>213</v>
      </c>
      <c r="R376" s="34"/>
    </row>
    <row r="377" spans="1:18" s="40" customFormat="1" ht="39.75" customHeight="1">
      <c r="A377" s="46" t="s">
        <v>130</v>
      </c>
      <c r="B377" s="55" t="s">
        <v>385</v>
      </c>
      <c r="C377" s="59">
        <v>1</v>
      </c>
      <c r="D377" s="59">
        <v>1</v>
      </c>
      <c r="E377" s="32">
        <v>12</v>
      </c>
      <c r="F377" s="32">
        <v>1</v>
      </c>
      <c r="G377" s="36" t="s">
        <v>19</v>
      </c>
      <c r="H377" s="32">
        <v>4</v>
      </c>
      <c r="I377" s="126">
        <v>36367330</v>
      </c>
      <c r="J377" s="126">
        <f t="shared" si="9"/>
        <v>36367330</v>
      </c>
      <c r="K377" s="32">
        <v>0</v>
      </c>
      <c r="L377" s="32">
        <v>0</v>
      </c>
      <c r="M377" s="114" t="s">
        <v>211</v>
      </c>
      <c r="N377" s="38" t="s">
        <v>21</v>
      </c>
      <c r="O377" s="34" t="s">
        <v>212</v>
      </c>
      <c r="P377" s="71">
        <v>7235314</v>
      </c>
      <c r="Q377" s="115" t="s">
        <v>213</v>
      </c>
      <c r="R377" s="34"/>
    </row>
    <row r="378" spans="1:18" s="40" customFormat="1" ht="39.75" customHeight="1">
      <c r="A378" s="46" t="s">
        <v>130</v>
      </c>
      <c r="B378" s="55" t="s">
        <v>386</v>
      </c>
      <c r="C378" s="59">
        <v>1</v>
      </c>
      <c r="D378" s="59">
        <v>1</v>
      </c>
      <c r="E378" s="32">
        <v>12</v>
      </c>
      <c r="F378" s="32">
        <v>1</v>
      </c>
      <c r="G378" s="36" t="s">
        <v>19</v>
      </c>
      <c r="H378" s="32">
        <v>4</v>
      </c>
      <c r="I378" s="126">
        <v>36367330</v>
      </c>
      <c r="J378" s="126">
        <f t="shared" si="9"/>
        <v>36367330</v>
      </c>
      <c r="K378" s="32">
        <v>0</v>
      </c>
      <c r="L378" s="32">
        <v>0</v>
      </c>
      <c r="M378" s="114" t="s">
        <v>211</v>
      </c>
      <c r="N378" s="38" t="s">
        <v>21</v>
      </c>
      <c r="O378" s="34" t="s">
        <v>212</v>
      </c>
      <c r="P378" s="71">
        <v>7235314</v>
      </c>
      <c r="Q378" s="115" t="s">
        <v>213</v>
      </c>
      <c r="R378" s="34"/>
    </row>
    <row r="379" spans="1:18" s="40" customFormat="1" ht="39.75" customHeight="1">
      <c r="A379" s="46" t="s">
        <v>130</v>
      </c>
      <c r="B379" s="55" t="s">
        <v>387</v>
      </c>
      <c r="C379" s="59">
        <v>2</v>
      </c>
      <c r="D379" s="59">
        <v>2</v>
      </c>
      <c r="E379" s="32">
        <v>11</v>
      </c>
      <c r="F379" s="32">
        <v>1</v>
      </c>
      <c r="G379" s="36" t="s">
        <v>19</v>
      </c>
      <c r="H379" s="32">
        <v>4</v>
      </c>
      <c r="I379" s="131">
        <v>33336719</v>
      </c>
      <c r="J379" s="126">
        <f t="shared" si="9"/>
        <v>33336719</v>
      </c>
      <c r="K379" s="32">
        <v>0</v>
      </c>
      <c r="L379" s="32">
        <v>0</v>
      </c>
      <c r="M379" s="114" t="s">
        <v>211</v>
      </c>
      <c r="N379" s="38" t="s">
        <v>21</v>
      </c>
      <c r="O379" s="34" t="s">
        <v>212</v>
      </c>
      <c r="P379" s="71">
        <v>7235314</v>
      </c>
      <c r="Q379" s="115" t="s">
        <v>213</v>
      </c>
      <c r="R379" s="34"/>
    </row>
    <row r="380" spans="1:18" s="40" customFormat="1" ht="39.75" customHeight="1">
      <c r="A380" s="46" t="s">
        <v>130</v>
      </c>
      <c r="B380" s="55" t="s">
        <v>388</v>
      </c>
      <c r="C380" s="59">
        <v>2</v>
      </c>
      <c r="D380" s="59">
        <v>2</v>
      </c>
      <c r="E380" s="32">
        <v>11</v>
      </c>
      <c r="F380" s="32">
        <v>1</v>
      </c>
      <c r="G380" s="36" t="s">
        <v>19</v>
      </c>
      <c r="H380" s="32">
        <v>4</v>
      </c>
      <c r="I380" s="131">
        <v>33336719</v>
      </c>
      <c r="J380" s="126">
        <f t="shared" si="9"/>
        <v>33336719</v>
      </c>
      <c r="K380" s="32">
        <v>0</v>
      </c>
      <c r="L380" s="32">
        <v>0</v>
      </c>
      <c r="M380" s="114" t="s">
        <v>211</v>
      </c>
      <c r="N380" s="38" t="s">
        <v>21</v>
      </c>
      <c r="O380" s="34" t="s">
        <v>212</v>
      </c>
      <c r="P380" s="71">
        <v>7235314</v>
      </c>
      <c r="Q380" s="115" t="s">
        <v>213</v>
      </c>
      <c r="R380" s="34"/>
    </row>
    <row r="381" spans="1:18" s="40" customFormat="1" ht="39.75" customHeight="1">
      <c r="A381" s="46" t="s">
        <v>130</v>
      </c>
      <c r="B381" s="55" t="s">
        <v>389</v>
      </c>
      <c r="C381" s="59">
        <v>2</v>
      </c>
      <c r="D381" s="59">
        <v>2</v>
      </c>
      <c r="E381" s="32">
        <v>11</v>
      </c>
      <c r="F381" s="32">
        <v>1</v>
      </c>
      <c r="G381" s="36" t="s">
        <v>19</v>
      </c>
      <c r="H381" s="32">
        <v>4</v>
      </c>
      <c r="I381" s="131">
        <v>33336719</v>
      </c>
      <c r="J381" s="126">
        <f t="shared" si="9"/>
        <v>33336719</v>
      </c>
      <c r="K381" s="32">
        <v>0</v>
      </c>
      <c r="L381" s="32">
        <v>0</v>
      </c>
      <c r="M381" s="114" t="s">
        <v>211</v>
      </c>
      <c r="N381" s="38" t="s">
        <v>21</v>
      </c>
      <c r="O381" s="34" t="s">
        <v>212</v>
      </c>
      <c r="P381" s="71">
        <v>7235314</v>
      </c>
      <c r="Q381" s="115" t="s">
        <v>213</v>
      </c>
      <c r="R381" s="34"/>
    </row>
    <row r="382" spans="1:18" s="40" customFormat="1" ht="39.75" customHeight="1">
      <c r="A382" s="46" t="s">
        <v>130</v>
      </c>
      <c r="B382" s="55" t="s">
        <v>390</v>
      </c>
      <c r="C382" s="59">
        <v>2</v>
      </c>
      <c r="D382" s="59">
        <v>2</v>
      </c>
      <c r="E382" s="32">
        <v>11</v>
      </c>
      <c r="F382" s="32">
        <v>1</v>
      </c>
      <c r="G382" s="36" t="s">
        <v>19</v>
      </c>
      <c r="H382" s="32">
        <v>4</v>
      </c>
      <c r="I382" s="131">
        <v>20002024</v>
      </c>
      <c r="J382" s="126">
        <f t="shared" si="9"/>
        <v>20002024</v>
      </c>
      <c r="K382" s="32">
        <v>0</v>
      </c>
      <c r="L382" s="32">
        <v>0</v>
      </c>
      <c r="M382" s="114" t="s">
        <v>211</v>
      </c>
      <c r="N382" s="38" t="s">
        <v>21</v>
      </c>
      <c r="O382" s="34" t="s">
        <v>212</v>
      </c>
      <c r="P382" s="71">
        <v>7235314</v>
      </c>
      <c r="Q382" s="115" t="s">
        <v>213</v>
      </c>
      <c r="R382" s="34"/>
    </row>
    <row r="383" spans="1:18" s="40" customFormat="1" ht="39.75" customHeight="1">
      <c r="A383" s="46" t="s">
        <v>130</v>
      </c>
      <c r="B383" s="55" t="s">
        <v>391</v>
      </c>
      <c r="C383" s="59">
        <v>1</v>
      </c>
      <c r="D383" s="59">
        <v>1</v>
      </c>
      <c r="E383" s="32">
        <v>12</v>
      </c>
      <c r="F383" s="32">
        <v>1</v>
      </c>
      <c r="G383" s="36" t="s">
        <v>19</v>
      </c>
      <c r="H383" s="32">
        <v>4</v>
      </c>
      <c r="I383" s="131">
        <v>25457153</v>
      </c>
      <c r="J383" s="126">
        <f t="shared" si="9"/>
        <v>25457153</v>
      </c>
      <c r="K383" s="32">
        <v>0</v>
      </c>
      <c r="L383" s="32">
        <v>0</v>
      </c>
      <c r="M383" s="114" t="s">
        <v>211</v>
      </c>
      <c r="N383" s="38" t="s">
        <v>21</v>
      </c>
      <c r="O383" s="34" t="s">
        <v>212</v>
      </c>
      <c r="P383" s="71">
        <v>7235314</v>
      </c>
      <c r="Q383" s="115" t="s">
        <v>213</v>
      </c>
      <c r="R383" s="34"/>
    </row>
    <row r="384" spans="1:18" s="40" customFormat="1" ht="39.75" customHeight="1">
      <c r="A384" s="46" t="s">
        <v>130</v>
      </c>
      <c r="B384" s="55" t="s">
        <v>392</v>
      </c>
      <c r="C384" s="59">
        <v>2</v>
      </c>
      <c r="D384" s="59">
        <v>2</v>
      </c>
      <c r="E384" s="32">
        <v>11</v>
      </c>
      <c r="F384" s="32">
        <v>1</v>
      </c>
      <c r="G384" s="36" t="s">
        <v>19</v>
      </c>
      <c r="H384" s="32">
        <v>4</v>
      </c>
      <c r="I384" s="131">
        <v>33336719</v>
      </c>
      <c r="J384" s="126">
        <f t="shared" si="9"/>
        <v>33336719</v>
      </c>
      <c r="K384" s="32">
        <v>0</v>
      </c>
      <c r="L384" s="32">
        <v>0</v>
      </c>
      <c r="M384" s="114" t="s">
        <v>211</v>
      </c>
      <c r="N384" s="38" t="s">
        <v>21</v>
      </c>
      <c r="O384" s="34" t="s">
        <v>212</v>
      </c>
      <c r="P384" s="71">
        <v>7235314</v>
      </c>
      <c r="Q384" s="115" t="s">
        <v>213</v>
      </c>
      <c r="R384" s="34"/>
    </row>
    <row r="385" spans="1:18" s="40" customFormat="1" ht="39.75" customHeight="1">
      <c r="A385" s="46">
        <v>20102301</v>
      </c>
      <c r="B385" s="55" t="s">
        <v>393</v>
      </c>
      <c r="C385" s="59">
        <v>1</v>
      </c>
      <c r="D385" s="59">
        <v>1</v>
      </c>
      <c r="E385" s="32">
        <v>12</v>
      </c>
      <c r="F385" s="32">
        <v>1</v>
      </c>
      <c r="G385" s="36" t="s">
        <v>19</v>
      </c>
      <c r="H385" s="32">
        <v>4</v>
      </c>
      <c r="I385" s="130">
        <v>3000000</v>
      </c>
      <c r="J385" s="126">
        <f t="shared" si="9"/>
        <v>3000000</v>
      </c>
      <c r="K385" s="32">
        <v>0</v>
      </c>
      <c r="L385" s="32">
        <v>0</v>
      </c>
      <c r="M385" s="114" t="s">
        <v>211</v>
      </c>
      <c r="N385" s="38" t="s">
        <v>21</v>
      </c>
      <c r="O385" s="34" t="s">
        <v>212</v>
      </c>
      <c r="P385" s="71">
        <v>7235314</v>
      </c>
      <c r="Q385" s="115" t="s">
        <v>213</v>
      </c>
      <c r="R385" s="34"/>
    </row>
    <row r="386" spans="1:18" s="40" customFormat="1" ht="39.75" customHeight="1">
      <c r="A386" s="46">
        <v>80141607</v>
      </c>
      <c r="B386" s="55" t="s">
        <v>394</v>
      </c>
      <c r="C386" s="59">
        <v>1</v>
      </c>
      <c r="D386" s="59">
        <v>1</v>
      </c>
      <c r="E386" s="32">
        <v>12</v>
      </c>
      <c r="F386" s="32">
        <v>1</v>
      </c>
      <c r="G386" s="36" t="s">
        <v>19</v>
      </c>
      <c r="H386" s="32">
        <v>4</v>
      </c>
      <c r="I386" s="130">
        <v>6000000</v>
      </c>
      <c r="J386" s="126">
        <f t="shared" si="9"/>
        <v>6000000</v>
      </c>
      <c r="K386" s="32">
        <v>0</v>
      </c>
      <c r="L386" s="32">
        <v>0</v>
      </c>
      <c r="M386" s="114" t="s">
        <v>211</v>
      </c>
      <c r="N386" s="38" t="s">
        <v>21</v>
      </c>
      <c r="O386" s="34" t="s">
        <v>212</v>
      </c>
      <c r="P386" s="71">
        <v>7235314</v>
      </c>
      <c r="Q386" s="115" t="s">
        <v>213</v>
      </c>
      <c r="R386" s="34"/>
    </row>
    <row r="387" spans="1:18" s="40" customFormat="1" ht="39.75" customHeight="1">
      <c r="A387" s="91">
        <v>85101500</v>
      </c>
      <c r="B387" s="37" t="s">
        <v>395</v>
      </c>
      <c r="C387" s="42">
        <v>2</v>
      </c>
      <c r="D387" s="42">
        <v>2</v>
      </c>
      <c r="E387" s="32">
        <v>9</v>
      </c>
      <c r="F387" s="32">
        <v>9</v>
      </c>
      <c r="G387" s="36" t="s">
        <v>19</v>
      </c>
      <c r="H387" s="32">
        <v>4</v>
      </c>
      <c r="I387" s="125">
        <v>48530687</v>
      </c>
      <c r="J387" s="126">
        <f t="shared" si="9"/>
        <v>48530687</v>
      </c>
      <c r="K387" s="32">
        <v>0</v>
      </c>
      <c r="L387" s="32">
        <v>0</v>
      </c>
      <c r="M387" s="114" t="s">
        <v>211</v>
      </c>
      <c r="N387" s="38" t="s">
        <v>21</v>
      </c>
      <c r="O387" s="34" t="s">
        <v>212</v>
      </c>
      <c r="P387" s="71">
        <v>7235314</v>
      </c>
      <c r="Q387" s="115" t="s">
        <v>213</v>
      </c>
      <c r="R387" s="34"/>
    </row>
    <row r="388" spans="1:18" s="40" customFormat="1" ht="39.75" customHeight="1">
      <c r="A388" s="91">
        <v>80111701</v>
      </c>
      <c r="B388" s="33" t="s">
        <v>396</v>
      </c>
      <c r="C388" s="42">
        <v>2</v>
      </c>
      <c r="D388" s="42">
        <v>2</v>
      </c>
      <c r="E388" s="32">
        <v>9</v>
      </c>
      <c r="F388" s="32">
        <v>9</v>
      </c>
      <c r="G388" s="36" t="s">
        <v>19</v>
      </c>
      <c r="H388" s="32">
        <v>4</v>
      </c>
      <c r="I388" s="125">
        <v>27275497</v>
      </c>
      <c r="J388" s="126">
        <f t="shared" si="9"/>
        <v>27275497</v>
      </c>
      <c r="K388" s="32">
        <v>0</v>
      </c>
      <c r="L388" s="32">
        <v>0</v>
      </c>
      <c r="M388" s="114" t="s">
        <v>211</v>
      </c>
      <c r="N388" s="38" t="s">
        <v>21</v>
      </c>
      <c r="O388" s="34" t="s">
        <v>212</v>
      </c>
      <c r="P388" s="71">
        <v>7235314</v>
      </c>
      <c r="Q388" s="115" t="s">
        <v>213</v>
      </c>
      <c r="R388" s="34"/>
    </row>
    <row r="389" spans="1:18" s="40" customFormat="1" ht="39.75" customHeight="1">
      <c r="A389" s="91">
        <v>80111701</v>
      </c>
      <c r="B389" s="33" t="s">
        <v>397</v>
      </c>
      <c r="C389" s="42">
        <v>2</v>
      </c>
      <c r="D389" s="42">
        <v>2</v>
      </c>
      <c r="E389" s="32">
        <v>9</v>
      </c>
      <c r="F389" s="32">
        <v>9</v>
      </c>
      <c r="G389" s="36" t="s">
        <v>19</v>
      </c>
      <c r="H389" s="32">
        <v>4</v>
      </c>
      <c r="I389" s="125">
        <v>27275497</v>
      </c>
      <c r="J389" s="126">
        <f t="shared" si="9"/>
        <v>27275497</v>
      </c>
      <c r="K389" s="32">
        <v>0</v>
      </c>
      <c r="L389" s="32">
        <v>0</v>
      </c>
      <c r="M389" s="114" t="s">
        <v>211</v>
      </c>
      <c r="N389" s="38" t="s">
        <v>21</v>
      </c>
      <c r="O389" s="34" t="s">
        <v>212</v>
      </c>
      <c r="P389" s="71">
        <v>7235314</v>
      </c>
      <c r="Q389" s="115" t="s">
        <v>213</v>
      </c>
      <c r="R389" s="34"/>
    </row>
    <row r="390" spans="1:18" s="40" customFormat="1" ht="39.75" customHeight="1">
      <c r="A390" s="91">
        <v>80111701</v>
      </c>
      <c r="B390" s="33" t="s">
        <v>398</v>
      </c>
      <c r="C390" s="42">
        <v>2</v>
      </c>
      <c r="D390" s="42">
        <v>2</v>
      </c>
      <c r="E390" s="32">
        <v>9</v>
      </c>
      <c r="F390" s="32">
        <v>9</v>
      </c>
      <c r="G390" s="36" t="s">
        <v>19</v>
      </c>
      <c r="H390" s="32">
        <v>4</v>
      </c>
      <c r="I390" s="125">
        <v>27275497</v>
      </c>
      <c r="J390" s="126">
        <f t="shared" si="9"/>
        <v>27275497</v>
      </c>
      <c r="K390" s="32">
        <v>0</v>
      </c>
      <c r="L390" s="32">
        <v>0</v>
      </c>
      <c r="M390" s="114" t="s">
        <v>211</v>
      </c>
      <c r="N390" s="38" t="s">
        <v>21</v>
      </c>
      <c r="O390" s="34" t="s">
        <v>212</v>
      </c>
      <c r="P390" s="71">
        <v>7235314</v>
      </c>
      <c r="Q390" s="115" t="s">
        <v>213</v>
      </c>
      <c r="R390" s="34"/>
    </row>
    <row r="391" spans="1:18" s="40" customFormat="1" ht="39.75" customHeight="1">
      <c r="A391" s="91">
        <v>80111701</v>
      </c>
      <c r="B391" s="33" t="s">
        <v>399</v>
      </c>
      <c r="C391" s="42">
        <v>2</v>
      </c>
      <c r="D391" s="42">
        <v>2</v>
      </c>
      <c r="E391" s="32">
        <v>9</v>
      </c>
      <c r="F391" s="32">
        <v>9</v>
      </c>
      <c r="G391" s="36" t="s">
        <v>19</v>
      </c>
      <c r="H391" s="32">
        <v>4</v>
      </c>
      <c r="I391" s="125">
        <v>27275497</v>
      </c>
      <c r="J391" s="126">
        <f t="shared" si="9"/>
        <v>27275497</v>
      </c>
      <c r="K391" s="32">
        <v>0</v>
      </c>
      <c r="L391" s="32">
        <v>0</v>
      </c>
      <c r="M391" s="114" t="s">
        <v>211</v>
      </c>
      <c r="N391" s="38" t="s">
        <v>21</v>
      </c>
      <c r="O391" s="34" t="s">
        <v>212</v>
      </c>
      <c r="P391" s="71">
        <v>7235314</v>
      </c>
      <c r="Q391" s="115" t="s">
        <v>213</v>
      </c>
      <c r="R391" s="34"/>
    </row>
    <row r="392" spans="1:18" s="40" customFormat="1" ht="39.75" customHeight="1">
      <c r="A392" s="91">
        <v>80111701</v>
      </c>
      <c r="B392" s="33" t="s">
        <v>400</v>
      </c>
      <c r="C392" s="42">
        <v>2</v>
      </c>
      <c r="D392" s="42">
        <v>2</v>
      </c>
      <c r="E392" s="32">
        <v>9</v>
      </c>
      <c r="F392" s="32">
        <v>9</v>
      </c>
      <c r="G392" s="36" t="s">
        <v>19</v>
      </c>
      <c r="H392" s="32">
        <v>4</v>
      </c>
      <c r="I392" s="125">
        <v>27275497</v>
      </c>
      <c r="J392" s="126">
        <f t="shared" si="9"/>
        <v>27275497</v>
      </c>
      <c r="K392" s="32">
        <v>0</v>
      </c>
      <c r="L392" s="32">
        <v>0</v>
      </c>
      <c r="M392" s="114" t="s">
        <v>211</v>
      </c>
      <c r="N392" s="38" t="s">
        <v>21</v>
      </c>
      <c r="O392" s="34" t="s">
        <v>212</v>
      </c>
      <c r="P392" s="71">
        <v>7235314</v>
      </c>
      <c r="Q392" s="115" t="s">
        <v>213</v>
      </c>
      <c r="R392" s="34"/>
    </row>
    <row r="393" spans="1:18" s="40" customFormat="1" ht="39.75" customHeight="1">
      <c r="A393" s="91">
        <v>80111701</v>
      </c>
      <c r="B393" s="33" t="s">
        <v>401</v>
      </c>
      <c r="C393" s="42">
        <v>2</v>
      </c>
      <c r="D393" s="42">
        <v>2</v>
      </c>
      <c r="E393" s="32">
        <v>9</v>
      </c>
      <c r="F393" s="32">
        <v>9</v>
      </c>
      <c r="G393" s="36" t="s">
        <v>19</v>
      </c>
      <c r="H393" s="32">
        <v>4</v>
      </c>
      <c r="I393" s="125">
        <v>16365293</v>
      </c>
      <c r="J393" s="126">
        <f t="shared" si="9"/>
        <v>16365293</v>
      </c>
      <c r="K393" s="32">
        <v>0</v>
      </c>
      <c r="L393" s="32">
        <v>0</v>
      </c>
      <c r="M393" s="114" t="s">
        <v>211</v>
      </c>
      <c r="N393" s="38" t="s">
        <v>21</v>
      </c>
      <c r="O393" s="34" t="s">
        <v>212</v>
      </c>
      <c r="P393" s="71">
        <v>7235314</v>
      </c>
      <c r="Q393" s="115" t="s">
        <v>213</v>
      </c>
      <c r="R393" s="34"/>
    </row>
    <row r="394" spans="1:18" s="40" customFormat="1" ht="39.75" customHeight="1">
      <c r="A394" s="91">
        <v>80141607</v>
      </c>
      <c r="B394" s="33" t="s">
        <v>402</v>
      </c>
      <c r="C394" s="42">
        <v>2</v>
      </c>
      <c r="D394" s="42">
        <v>2</v>
      </c>
      <c r="E394" s="32">
        <v>9</v>
      </c>
      <c r="F394" s="32">
        <v>9</v>
      </c>
      <c r="G394" s="36" t="s">
        <v>19</v>
      </c>
      <c r="H394" s="32">
        <v>4</v>
      </c>
      <c r="I394" s="125">
        <v>3000000</v>
      </c>
      <c r="J394" s="126">
        <f t="shared" si="9"/>
        <v>3000000</v>
      </c>
      <c r="K394" s="32">
        <v>0</v>
      </c>
      <c r="L394" s="32">
        <v>0</v>
      </c>
      <c r="M394" s="114" t="s">
        <v>211</v>
      </c>
      <c r="N394" s="38" t="s">
        <v>21</v>
      </c>
      <c r="O394" s="34" t="s">
        <v>212</v>
      </c>
      <c r="P394" s="71">
        <v>7235314</v>
      </c>
      <c r="Q394" s="115" t="s">
        <v>213</v>
      </c>
      <c r="R394" s="34"/>
    </row>
    <row r="395" spans="1:18" s="40" customFormat="1" ht="39.75" customHeight="1">
      <c r="A395" s="91">
        <v>85101508</v>
      </c>
      <c r="B395" s="33" t="s">
        <v>403</v>
      </c>
      <c r="C395" s="42">
        <v>3</v>
      </c>
      <c r="D395" s="42">
        <v>3</v>
      </c>
      <c r="E395" s="32">
        <v>10</v>
      </c>
      <c r="F395" s="32">
        <v>10</v>
      </c>
      <c r="G395" s="36" t="s">
        <v>19</v>
      </c>
      <c r="H395" s="32">
        <v>4</v>
      </c>
      <c r="I395" s="125">
        <v>7138359656</v>
      </c>
      <c r="J395" s="126">
        <f aca="true" t="shared" si="10" ref="J395:J413">I395</f>
        <v>7138359656</v>
      </c>
      <c r="K395" s="32">
        <v>0</v>
      </c>
      <c r="L395" s="32">
        <v>0</v>
      </c>
      <c r="M395" s="114" t="s">
        <v>211</v>
      </c>
      <c r="N395" s="38" t="s">
        <v>21</v>
      </c>
      <c r="O395" s="34" t="s">
        <v>212</v>
      </c>
      <c r="P395" s="71">
        <v>7235314</v>
      </c>
      <c r="Q395" s="115" t="s">
        <v>213</v>
      </c>
      <c r="R395" s="34"/>
    </row>
    <row r="396" spans="1:18" s="48" customFormat="1" ht="39.75" customHeight="1">
      <c r="A396" s="53" t="s">
        <v>130</v>
      </c>
      <c r="B396" s="37" t="s">
        <v>404</v>
      </c>
      <c r="C396" s="32">
        <v>1</v>
      </c>
      <c r="D396" s="35">
        <v>1</v>
      </c>
      <c r="E396" s="32">
        <v>10.5</v>
      </c>
      <c r="F396" s="32">
        <v>1</v>
      </c>
      <c r="G396" s="36" t="s">
        <v>19</v>
      </c>
      <c r="H396" s="32" t="s">
        <v>405</v>
      </c>
      <c r="I396" s="126">
        <v>31821413</v>
      </c>
      <c r="J396" s="126">
        <f t="shared" si="10"/>
        <v>31821413</v>
      </c>
      <c r="K396" s="32">
        <v>0</v>
      </c>
      <c r="L396" s="32">
        <v>0</v>
      </c>
      <c r="M396" s="114" t="s">
        <v>211</v>
      </c>
      <c r="N396" s="38" t="s">
        <v>21</v>
      </c>
      <c r="O396" s="34" t="s">
        <v>212</v>
      </c>
      <c r="P396" s="71">
        <v>7235314</v>
      </c>
      <c r="Q396" s="115" t="s">
        <v>213</v>
      </c>
      <c r="R396" s="45"/>
    </row>
    <row r="397" spans="1:18" s="48" customFormat="1" ht="39.75" customHeight="1">
      <c r="A397" s="53" t="s">
        <v>130</v>
      </c>
      <c r="B397" s="37" t="s">
        <v>468</v>
      </c>
      <c r="C397" s="32">
        <v>1</v>
      </c>
      <c r="D397" s="35">
        <v>1</v>
      </c>
      <c r="E397" s="32">
        <v>10.5</v>
      </c>
      <c r="F397" s="32">
        <v>1</v>
      </c>
      <c r="G397" s="36" t="s">
        <v>19</v>
      </c>
      <c r="H397" s="32" t="s">
        <v>405</v>
      </c>
      <c r="I397" s="126">
        <v>31821413</v>
      </c>
      <c r="J397" s="126">
        <f t="shared" si="10"/>
        <v>31821413</v>
      </c>
      <c r="K397" s="32">
        <v>0</v>
      </c>
      <c r="L397" s="32">
        <v>0</v>
      </c>
      <c r="M397" s="114" t="s">
        <v>211</v>
      </c>
      <c r="N397" s="38" t="s">
        <v>21</v>
      </c>
      <c r="O397" s="34" t="s">
        <v>212</v>
      </c>
      <c r="P397" s="71">
        <v>7235314</v>
      </c>
      <c r="Q397" s="115" t="s">
        <v>213</v>
      </c>
      <c r="R397" s="45"/>
    </row>
    <row r="398" spans="1:18" s="48" customFormat="1" ht="39.75" customHeight="1">
      <c r="A398" s="53" t="s">
        <v>130</v>
      </c>
      <c r="B398" s="37" t="s">
        <v>406</v>
      </c>
      <c r="C398" s="32">
        <v>1</v>
      </c>
      <c r="D398" s="35">
        <v>1</v>
      </c>
      <c r="E398" s="32">
        <v>10.5</v>
      </c>
      <c r="F398" s="32">
        <v>1</v>
      </c>
      <c r="G398" s="36" t="s">
        <v>19</v>
      </c>
      <c r="H398" s="32" t="s">
        <v>405</v>
      </c>
      <c r="I398" s="126">
        <v>31821413</v>
      </c>
      <c r="J398" s="126">
        <f t="shared" si="10"/>
        <v>31821413</v>
      </c>
      <c r="K398" s="32">
        <v>0</v>
      </c>
      <c r="L398" s="32">
        <v>0</v>
      </c>
      <c r="M398" s="114" t="s">
        <v>211</v>
      </c>
      <c r="N398" s="38" t="s">
        <v>21</v>
      </c>
      <c r="O398" s="34" t="s">
        <v>212</v>
      </c>
      <c r="P398" s="71">
        <v>7235314</v>
      </c>
      <c r="Q398" s="115" t="s">
        <v>213</v>
      </c>
      <c r="R398" s="45"/>
    </row>
    <row r="399" spans="1:18" s="48" customFormat="1" ht="39.75" customHeight="1">
      <c r="A399" s="53" t="s">
        <v>130</v>
      </c>
      <c r="B399" s="37" t="s">
        <v>407</v>
      </c>
      <c r="C399" s="32">
        <v>2</v>
      </c>
      <c r="D399" s="35">
        <v>2</v>
      </c>
      <c r="E399" s="32">
        <v>10</v>
      </c>
      <c r="F399" s="32">
        <v>1</v>
      </c>
      <c r="G399" s="36" t="s">
        <v>19</v>
      </c>
      <c r="H399" s="32" t="s">
        <v>405</v>
      </c>
      <c r="I399" s="126">
        <v>20002024</v>
      </c>
      <c r="J399" s="126">
        <f t="shared" si="10"/>
        <v>20002024</v>
      </c>
      <c r="K399" s="32">
        <v>0</v>
      </c>
      <c r="L399" s="32">
        <v>0</v>
      </c>
      <c r="M399" s="114" t="s">
        <v>211</v>
      </c>
      <c r="N399" s="38" t="s">
        <v>21</v>
      </c>
      <c r="O399" s="34" t="s">
        <v>212</v>
      </c>
      <c r="P399" s="71">
        <v>7235314</v>
      </c>
      <c r="Q399" s="115" t="s">
        <v>213</v>
      </c>
      <c r="R399" s="45"/>
    </row>
    <row r="400" spans="1:18" s="48" customFormat="1" ht="39.75" customHeight="1">
      <c r="A400" s="53" t="s">
        <v>130</v>
      </c>
      <c r="B400" s="37" t="s">
        <v>408</v>
      </c>
      <c r="C400" s="32">
        <v>2</v>
      </c>
      <c r="D400" s="35">
        <v>2</v>
      </c>
      <c r="E400" s="32">
        <v>10.5</v>
      </c>
      <c r="F400" s="32">
        <v>1</v>
      </c>
      <c r="G400" s="36" t="s">
        <v>19</v>
      </c>
      <c r="H400" s="32" t="s">
        <v>405</v>
      </c>
      <c r="I400" s="126">
        <v>31821413</v>
      </c>
      <c r="J400" s="126">
        <f t="shared" si="10"/>
        <v>31821413</v>
      </c>
      <c r="K400" s="32">
        <v>0</v>
      </c>
      <c r="L400" s="32">
        <v>0</v>
      </c>
      <c r="M400" s="114" t="s">
        <v>211</v>
      </c>
      <c r="N400" s="38" t="s">
        <v>21</v>
      </c>
      <c r="O400" s="34" t="s">
        <v>212</v>
      </c>
      <c r="P400" s="71">
        <v>7235314</v>
      </c>
      <c r="Q400" s="115" t="s">
        <v>213</v>
      </c>
      <c r="R400" s="45"/>
    </row>
    <row r="401" spans="1:18" s="48" customFormat="1" ht="39.75" customHeight="1">
      <c r="A401" s="53" t="s">
        <v>130</v>
      </c>
      <c r="B401" s="37" t="s">
        <v>409</v>
      </c>
      <c r="C401" s="32">
        <v>2</v>
      </c>
      <c r="D401" s="35">
        <v>2</v>
      </c>
      <c r="E401" s="32">
        <v>6</v>
      </c>
      <c r="F401" s="32">
        <v>1</v>
      </c>
      <c r="G401" s="36" t="s">
        <v>19</v>
      </c>
      <c r="H401" s="32" t="s">
        <v>405</v>
      </c>
      <c r="I401" s="126">
        <v>18183665</v>
      </c>
      <c r="J401" s="126">
        <f t="shared" si="10"/>
        <v>18183665</v>
      </c>
      <c r="K401" s="32">
        <v>0</v>
      </c>
      <c r="L401" s="32">
        <v>0</v>
      </c>
      <c r="M401" s="114" t="s">
        <v>211</v>
      </c>
      <c r="N401" s="38" t="s">
        <v>21</v>
      </c>
      <c r="O401" s="34" t="s">
        <v>212</v>
      </c>
      <c r="P401" s="71">
        <v>7235314</v>
      </c>
      <c r="Q401" s="115" t="s">
        <v>213</v>
      </c>
      <c r="R401" s="45"/>
    </row>
    <row r="402" spans="1:18" s="48" customFormat="1" ht="39.75" customHeight="1">
      <c r="A402" s="53" t="s">
        <v>130</v>
      </c>
      <c r="B402" s="37" t="s">
        <v>410</v>
      </c>
      <c r="C402" s="32">
        <v>1</v>
      </c>
      <c r="D402" s="35">
        <v>1</v>
      </c>
      <c r="E402" s="32">
        <v>7</v>
      </c>
      <c r="F402" s="32">
        <v>1</v>
      </c>
      <c r="G402" s="36" t="s">
        <v>19</v>
      </c>
      <c r="H402" s="32" t="s">
        <v>405</v>
      </c>
      <c r="I402" s="132">
        <v>21214276</v>
      </c>
      <c r="J402" s="126">
        <f t="shared" si="10"/>
        <v>21214276</v>
      </c>
      <c r="K402" s="32">
        <v>0</v>
      </c>
      <c r="L402" s="32">
        <v>0</v>
      </c>
      <c r="M402" s="114" t="s">
        <v>211</v>
      </c>
      <c r="N402" s="38" t="s">
        <v>21</v>
      </c>
      <c r="O402" s="34" t="s">
        <v>212</v>
      </c>
      <c r="P402" s="71">
        <v>7235314</v>
      </c>
      <c r="Q402" s="115" t="s">
        <v>213</v>
      </c>
      <c r="R402" s="45"/>
    </row>
    <row r="403" spans="1:18" s="48" customFormat="1" ht="39.75" customHeight="1">
      <c r="A403" s="53" t="s">
        <v>130</v>
      </c>
      <c r="B403" s="37" t="s">
        <v>410</v>
      </c>
      <c r="C403" s="32">
        <v>1</v>
      </c>
      <c r="D403" s="35">
        <v>1</v>
      </c>
      <c r="E403" s="32">
        <v>9</v>
      </c>
      <c r="F403" s="32">
        <v>1</v>
      </c>
      <c r="G403" s="36" t="s">
        <v>19</v>
      </c>
      <c r="H403" s="32" t="s">
        <v>405</v>
      </c>
      <c r="I403" s="132">
        <v>27275497</v>
      </c>
      <c r="J403" s="126">
        <f t="shared" si="10"/>
        <v>27275497</v>
      </c>
      <c r="K403" s="32">
        <v>0</v>
      </c>
      <c r="L403" s="32">
        <v>0</v>
      </c>
      <c r="M403" s="114" t="s">
        <v>211</v>
      </c>
      <c r="N403" s="38" t="s">
        <v>21</v>
      </c>
      <c r="O403" s="34" t="s">
        <v>212</v>
      </c>
      <c r="P403" s="71">
        <v>7235314</v>
      </c>
      <c r="Q403" s="115" t="s">
        <v>213</v>
      </c>
      <c r="R403" s="45"/>
    </row>
    <row r="404" spans="1:18" s="48" customFormat="1" ht="39.75" customHeight="1">
      <c r="A404" s="53" t="s">
        <v>130</v>
      </c>
      <c r="B404" s="37" t="s">
        <v>410</v>
      </c>
      <c r="C404" s="32">
        <v>1</v>
      </c>
      <c r="D404" s="35">
        <v>1</v>
      </c>
      <c r="E404" s="32">
        <v>10.5</v>
      </c>
      <c r="F404" s="32">
        <v>1</v>
      </c>
      <c r="G404" s="36" t="s">
        <v>19</v>
      </c>
      <c r="H404" s="32" t="s">
        <v>405</v>
      </c>
      <c r="I404" s="132">
        <v>31821413</v>
      </c>
      <c r="J404" s="126">
        <f t="shared" si="10"/>
        <v>31821413</v>
      </c>
      <c r="K404" s="32">
        <v>0</v>
      </c>
      <c r="L404" s="32">
        <v>0</v>
      </c>
      <c r="M404" s="114" t="s">
        <v>211</v>
      </c>
      <c r="N404" s="38" t="s">
        <v>21</v>
      </c>
      <c r="O404" s="34" t="s">
        <v>212</v>
      </c>
      <c r="P404" s="71">
        <v>7235314</v>
      </c>
      <c r="Q404" s="115" t="s">
        <v>213</v>
      </c>
      <c r="R404" s="45"/>
    </row>
    <row r="405" spans="1:18" s="48" customFormat="1" ht="39.75" customHeight="1">
      <c r="A405" s="51">
        <v>80141607</v>
      </c>
      <c r="B405" s="37" t="s">
        <v>411</v>
      </c>
      <c r="C405" s="32">
        <v>1</v>
      </c>
      <c r="D405" s="35">
        <v>1</v>
      </c>
      <c r="E405" s="32">
        <v>11</v>
      </c>
      <c r="F405" s="32">
        <v>1</v>
      </c>
      <c r="G405" s="36" t="s">
        <v>104</v>
      </c>
      <c r="H405" s="32" t="s">
        <v>405</v>
      </c>
      <c r="I405" s="126">
        <v>8000000</v>
      </c>
      <c r="J405" s="126">
        <f t="shared" si="10"/>
        <v>8000000</v>
      </c>
      <c r="K405" s="32">
        <v>0</v>
      </c>
      <c r="L405" s="32">
        <v>0</v>
      </c>
      <c r="M405" s="114" t="s">
        <v>211</v>
      </c>
      <c r="N405" s="38" t="s">
        <v>21</v>
      </c>
      <c r="O405" s="34" t="s">
        <v>212</v>
      </c>
      <c r="P405" s="71">
        <v>7235314</v>
      </c>
      <c r="Q405" s="115" t="s">
        <v>213</v>
      </c>
      <c r="R405" s="45"/>
    </row>
    <row r="406" spans="1:18" s="48" customFormat="1" ht="39.75" customHeight="1">
      <c r="A406" s="91">
        <v>20102301</v>
      </c>
      <c r="B406" s="37" t="s">
        <v>412</v>
      </c>
      <c r="C406" s="32">
        <v>1</v>
      </c>
      <c r="D406" s="35">
        <v>1</v>
      </c>
      <c r="E406" s="32">
        <v>11</v>
      </c>
      <c r="F406" s="32">
        <v>1</v>
      </c>
      <c r="G406" s="36" t="s">
        <v>104</v>
      </c>
      <c r="H406" s="32" t="s">
        <v>405</v>
      </c>
      <c r="I406" s="126">
        <v>10000000</v>
      </c>
      <c r="J406" s="126">
        <f t="shared" si="10"/>
        <v>10000000</v>
      </c>
      <c r="K406" s="32">
        <v>0</v>
      </c>
      <c r="L406" s="32">
        <v>0</v>
      </c>
      <c r="M406" s="114" t="s">
        <v>211</v>
      </c>
      <c r="N406" s="38" t="s">
        <v>21</v>
      </c>
      <c r="O406" s="34" t="s">
        <v>212</v>
      </c>
      <c r="P406" s="71">
        <v>7235314</v>
      </c>
      <c r="Q406" s="115" t="s">
        <v>213</v>
      </c>
      <c r="R406" s="45"/>
    </row>
    <row r="407" spans="1:18" s="48" customFormat="1" ht="39.75" customHeight="1">
      <c r="A407" s="91">
        <v>20102301</v>
      </c>
      <c r="B407" s="37" t="s">
        <v>413</v>
      </c>
      <c r="C407" s="32">
        <v>1</v>
      </c>
      <c r="D407" s="35">
        <v>1</v>
      </c>
      <c r="E407" s="32">
        <v>11</v>
      </c>
      <c r="F407" s="32">
        <v>1</v>
      </c>
      <c r="G407" s="36" t="s">
        <v>104</v>
      </c>
      <c r="H407" s="32" t="s">
        <v>405</v>
      </c>
      <c r="I407" s="128">
        <v>25000000</v>
      </c>
      <c r="J407" s="126">
        <f t="shared" si="10"/>
        <v>25000000</v>
      </c>
      <c r="K407" s="32">
        <v>0</v>
      </c>
      <c r="L407" s="32">
        <v>0</v>
      </c>
      <c r="M407" s="114" t="s">
        <v>211</v>
      </c>
      <c r="N407" s="38" t="s">
        <v>21</v>
      </c>
      <c r="O407" s="34" t="s">
        <v>212</v>
      </c>
      <c r="P407" s="71">
        <v>7235314</v>
      </c>
      <c r="Q407" s="115" t="s">
        <v>213</v>
      </c>
      <c r="R407" s="45"/>
    </row>
    <row r="408" spans="1:18" s="40" customFormat="1" ht="39.75" customHeight="1">
      <c r="A408" s="46">
        <v>80111620</v>
      </c>
      <c r="B408" s="33" t="s">
        <v>414</v>
      </c>
      <c r="C408" s="32">
        <v>1</v>
      </c>
      <c r="D408" s="32">
        <v>1</v>
      </c>
      <c r="E408" s="32">
        <v>11</v>
      </c>
      <c r="F408" s="32">
        <v>1</v>
      </c>
      <c r="G408" s="32" t="s">
        <v>19</v>
      </c>
      <c r="H408" s="32">
        <v>4</v>
      </c>
      <c r="I408" s="126">
        <v>33336719</v>
      </c>
      <c r="J408" s="126">
        <f t="shared" si="10"/>
        <v>33336719</v>
      </c>
      <c r="K408" s="32">
        <v>0</v>
      </c>
      <c r="L408" s="32">
        <v>0</v>
      </c>
      <c r="M408" s="114" t="s">
        <v>211</v>
      </c>
      <c r="N408" s="38" t="s">
        <v>21</v>
      </c>
      <c r="O408" s="34" t="s">
        <v>212</v>
      </c>
      <c r="P408" s="71">
        <v>7235314</v>
      </c>
      <c r="Q408" s="115" t="s">
        <v>213</v>
      </c>
      <c r="R408" s="32"/>
    </row>
    <row r="409" spans="1:18" s="40" customFormat="1" ht="39.75" customHeight="1">
      <c r="A409" s="46">
        <v>80111620</v>
      </c>
      <c r="B409" s="33" t="s">
        <v>415</v>
      </c>
      <c r="C409" s="32">
        <v>1</v>
      </c>
      <c r="D409" s="32">
        <v>1</v>
      </c>
      <c r="E409" s="32">
        <v>11</v>
      </c>
      <c r="F409" s="32">
        <v>1</v>
      </c>
      <c r="G409" s="32" t="s">
        <v>19</v>
      </c>
      <c r="H409" s="32">
        <v>4</v>
      </c>
      <c r="I409" s="126">
        <v>33336719</v>
      </c>
      <c r="J409" s="126">
        <f t="shared" si="10"/>
        <v>33336719</v>
      </c>
      <c r="K409" s="32">
        <v>0</v>
      </c>
      <c r="L409" s="32">
        <v>0</v>
      </c>
      <c r="M409" s="114" t="s">
        <v>211</v>
      </c>
      <c r="N409" s="38" t="s">
        <v>21</v>
      </c>
      <c r="O409" s="34" t="s">
        <v>212</v>
      </c>
      <c r="P409" s="71">
        <v>7235314</v>
      </c>
      <c r="Q409" s="115" t="s">
        <v>213</v>
      </c>
      <c r="R409" s="32"/>
    </row>
    <row r="410" spans="1:18" s="40" customFormat="1" ht="39.75" customHeight="1">
      <c r="A410" s="46">
        <v>80111620</v>
      </c>
      <c r="B410" s="33" t="s">
        <v>416</v>
      </c>
      <c r="C410" s="32">
        <v>1</v>
      </c>
      <c r="D410" s="32">
        <v>1</v>
      </c>
      <c r="E410" s="32">
        <v>11</v>
      </c>
      <c r="F410" s="32">
        <v>1</v>
      </c>
      <c r="G410" s="32" t="s">
        <v>19</v>
      </c>
      <c r="H410" s="32">
        <v>4</v>
      </c>
      <c r="I410" s="126">
        <v>33336719</v>
      </c>
      <c r="J410" s="126">
        <f t="shared" si="10"/>
        <v>33336719</v>
      </c>
      <c r="K410" s="32">
        <v>0</v>
      </c>
      <c r="L410" s="32">
        <v>0</v>
      </c>
      <c r="M410" s="114" t="s">
        <v>211</v>
      </c>
      <c r="N410" s="38" t="s">
        <v>21</v>
      </c>
      <c r="O410" s="34" t="s">
        <v>212</v>
      </c>
      <c r="P410" s="71">
        <v>7235314</v>
      </c>
      <c r="Q410" s="115" t="s">
        <v>213</v>
      </c>
      <c r="R410" s="35"/>
    </row>
    <row r="411" spans="1:18" s="40" customFormat="1" ht="39.75" customHeight="1">
      <c r="A411" s="46">
        <v>80111620</v>
      </c>
      <c r="B411" s="33" t="s">
        <v>416</v>
      </c>
      <c r="C411" s="32">
        <v>1</v>
      </c>
      <c r="D411" s="32">
        <v>1</v>
      </c>
      <c r="E411" s="32">
        <v>11</v>
      </c>
      <c r="F411" s="32">
        <v>1</v>
      </c>
      <c r="G411" s="32" t="s">
        <v>19</v>
      </c>
      <c r="H411" s="32">
        <v>4</v>
      </c>
      <c r="I411" s="126">
        <v>33336719</v>
      </c>
      <c r="J411" s="126">
        <f t="shared" si="10"/>
        <v>33336719</v>
      </c>
      <c r="K411" s="32">
        <v>0</v>
      </c>
      <c r="L411" s="32">
        <v>0</v>
      </c>
      <c r="M411" s="114" t="s">
        <v>211</v>
      </c>
      <c r="N411" s="38" t="s">
        <v>21</v>
      </c>
      <c r="O411" s="34" t="s">
        <v>212</v>
      </c>
      <c r="P411" s="71">
        <v>7235314</v>
      </c>
      <c r="Q411" s="115" t="s">
        <v>213</v>
      </c>
      <c r="R411" s="35"/>
    </row>
    <row r="412" spans="1:18" s="40" customFormat="1" ht="39.75" customHeight="1">
      <c r="A412" s="46">
        <v>90101600</v>
      </c>
      <c r="B412" s="33" t="s">
        <v>417</v>
      </c>
      <c r="C412" s="32">
        <v>2</v>
      </c>
      <c r="D412" s="32">
        <v>2</v>
      </c>
      <c r="E412" s="32">
        <v>1</v>
      </c>
      <c r="F412" s="32">
        <v>0</v>
      </c>
      <c r="G412" s="32"/>
      <c r="H412" s="32">
        <v>4</v>
      </c>
      <c r="I412" s="126">
        <v>9000000</v>
      </c>
      <c r="J412" s="126">
        <f t="shared" si="10"/>
        <v>9000000</v>
      </c>
      <c r="K412" s="32">
        <v>0</v>
      </c>
      <c r="L412" s="32">
        <v>0</v>
      </c>
      <c r="M412" s="114" t="s">
        <v>211</v>
      </c>
      <c r="N412" s="38" t="s">
        <v>21</v>
      </c>
      <c r="O412" s="34" t="s">
        <v>212</v>
      </c>
      <c r="P412" s="71">
        <v>7235314</v>
      </c>
      <c r="Q412" s="115" t="s">
        <v>213</v>
      </c>
      <c r="R412" s="35"/>
    </row>
    <row r="413" spans="1:18" s="40" customFormat="1" ht="39.75" customHeight="1">
      <c r="A413" s="46">
        <v>78111800</v>
      </c>
      <c r="B413" s="33" t="s">
        <v>418</v>
      </c>
      <c r="C413" s="32">
        <v>1</v>
      </c>
      <c r="D413" s="32">
        <v>1</v>
      </c>
      <c r="E413" s="32">
        <v>11</v>
      </c>
      <c r="F413" s="32">
        <v>1</v>
      </c>
      <c r="G413" s="32"/>
      <c r="H413" s="32">
        <v>4</v>
      </c>
      <c r="I413" s="126">
        <v>9000000</v>
      </c>
      <c r="J413" s="126">
        <f t="shared" si="10"/>
        <v>9000000</v>
      </c>
      <c r="K413" s="32">
        <v>0</v>
      </c>
      <c r="L413" s="32">
        <v>0</v>
      </c>
      <c r="M413" s="114" t="s">
        <v>211</v>
      </c>
      <c r="N413" s="38" t="s">
        <v>21</v>
      </c>
      <c r="O413" s="34" t="s">
        <v>212</v>
      </c>
      <c r="P413" s="71">
        <v>7235314</v>
      </c>
      <c r="Q413" s="115" t="s">
        <v>213</v>
      </c>
      <c r="R413" s="35"/>
    </row>
    <row r="414" spans="1:18" s="40" customFormat="1" ht="39.75" customHeight="1">
      <c r="A414" s="92">
        <v>80111701</v>
      </c>
      <c r="B414" s="37" t="s">
        <v>419</v>
      </c>
      <c r="C414" s="41">
        <v>1</v>
      </c>
      <c r="D414" s="41">
        <v>1</v>
      </c>
      <c r="E414" s="32">
        <v>12</v>
      </c>
      <c r="F414" s="41">
        <v>1</v>
      </c>
      <c r="G414" s="41" t="s">
        <v>19</v>
      </c>
      <c r="H414" s="41">
        <v>4</v>
      </c>
      <c r="I414" s="133">
        <v>36367330</v>
      </c>
      <c r="J414" s="133">
        <f>I414</f>
        <v>36367330</v>
      </c>
      <c r="K414" s="32">
        <v>0</v>
      </c>
      <c r="L414" s="32">
        <v>0</v>
      </c>
      <c r="M414" s="114" t="s">
        <v>211</v>
      </c>
      <c r="N414" s="38" t="s">
        <v>21</v>
      </c>
      <c r="O414" s="34" t="s">
        <v>212</v>
      </c>
      <c r="P414" s="71">
        <v>7235314</v>
      </c>
      <c r="Q414" s="115" t="s">
        <v>213</v>
      </c>
      <c r="R414" s="39"/>
    </row>
    <row r="415" spans="1:18" s="40" customFormat="1" ht="39.75" customHeight="1">
      <c r="A415" s="92">
        <v>80111701</v>
      </c>
      <c r="B415" s="37" t="s">
        <v>420</v>
      </c>
      <c r="C415" s="41">
        <v>1</v>
      </c>
      <c r="D415" s="41">
        <v>1</v>
      </c>
      <c r="E415" s="32">
        <v>10</v>
      </c>
      <c r="F415" s="41">
        <v>1</v>
      </c>
      <c r="G415" s="41" t="s">
        <v>19</v>
      </c>
      <c r="H415" s="41">
        <v>4</v>
      </c>
      <c r="I415" s="133">
        <v>30306108</v>
      </c>
      <c r="J415" s="133">
        <f>I415</f>
        <v>30306108</v>
      </c>
      <c r="K415" s="32">
        <v>0</v>
      </c>
      <c r="L415" s="32">
        <v>0</v>
      </c>
      <c r="M415" s="114" t="s">
        <v>211</v>
      </c>
      <c r="N415" s="38" t="s">
        <v>21</v>
      </c>
      <c r="O415" s="34" t="s">
        <v>212</v>
      </c>
      <c r="P415" s="71">
        <v>7235314</v>
      </c>
      <c r="Q415" s="115" t="s">
        <v>213</v>
      </c>
      <c r="R415" s="39"/>
    </row>
    <row r="416" spans="1:18" s="40" customFormat="1" ht="39.75" customHeight="1">
      <c r="A416" s="51">
        <v>80111701</v>
      </c>
      <c r="B416" s="60" t="s">
        <v>421</v>
      </c>
      <c r="C416" s="35">
        <v>1</v>
      </c>
      <c r="D416" s="35">
        <v>1</v>
      </c>
      <c r="E416" s="35">
        <v>8</v>
      </c>
      <c r="F416" s="35">
        <v>1</v>
      </c>
      <c r="G416" s="35" t="s">
        <v>19</v>
      </c>
      <c r="H416" s="32">
        <v>4</v>
      </c>
      <c r="I416" s="126">
        <v>24244886</v>
      </c>
      <c r="J416" s="126">
        <f aca="true" t="shared" si="11" ref="J416:J461">I416</f>
        <v>24244886</v>
      </c>
      <c r="K416" s="32">
        <v>0</v>
      </c>
      <c r="L416" s="32">
        <v>0</v>
      </c>
      <c r="M416" s="114" t="s">
        <v>211</v>
      </c>
      <c r="N416" s="38" t="s">
        <v>21</v>
      </c>
      <c r="O416" s="34" t="s">
        <v>212</v>
      </c>
      <c r="P416" s="71">
        <v>7235314</v>
      </c>
      <c r="Q416" s="115" t="s">
        <v>213</v>
      </c>
      <c r="R416" s="35"/>
    </row>
    <row r="417" spans="1:18" s="40" customFormat="1" ht="39.75" customHeight="1">
      <c r="A417" s="51">
        <v>80111701</v>
      </c>
      <c r="B417" s="60" t="s">
        <v>422</v>
      </c>
      <c r="C417" s="35">
        <v>1</v>
      </c>
      <c r="D417" s="35">
        <v>1</v>
      </c>
      <c r="E417" s="35">
        <v>8</v>
      </c>
      <c r="F417" s="35">
        <v>1</v>
      </c>
      <c r="G417" s="35" t="s">
        <v>19</v>
      </c>
      <c r="H417" s="32">
        <v>4</v>
      </c>
      <c r="I417" s="126">
        <v>24244886</v>
      </c>
      <c r="J417" s="126">
        <f t="shared" si="11"/>
        <v>24244886</v>
      </c>
      <c r="K417" s="32">
        <v>0</v>
      </c>
      <c r="L417" s="32">
        <v>0</v>
      </c>
      <c r="M417" s="114" t="s">
        <v>211</v>
      </c>
      <c r="N417" s="38" t="s">
        <v>21</v>
      </c>
      <c r="O417" s="34" t="s">
        <v>212</v>
      </c>
      <c r="P417" s="71">
        <v>7235314</v>
      </c>
      <c r="Q417" s="115" t="s">
        <v>213</v>
      </c>
      <c r="R417" s="35"/>
    </row>
    <row r="418" spans="1:18" s="40" customFormat="1" ht="39.75" customHeight="1">
      <c r="A418" s="51">
        <v>80111701</v>
      </c>
      <c r="B418" s="60" t="s">
        <v>423</v>
      </c>
      <c r="C418" s="35">
        <v>1</v>
      </c>
      <c r="D418" s="35">
        <v>1</v>
      </c>
      <c r="E418" s="35">
        <v>8</v>
      </c>
      <c r="F418" s="35">
        <v>1</v>
      </c>
      <c r="G418" s="35" t="s">
        <v>19</v>
      </c>
      <c r="H418" s="32">
        <v>4</v>
      </c>
      <c r="I418" s="126">
        <v>24244886</v>
      </c>
      <c r="J418" s="126">
        <f t="shared" si="11"/>
        <v>24244886</v>
      </c>
      <c r="K418" s="32">
        <v>0</v>
      </c>
      <c r="L418" s="32">
        <v>0</v>
      </c>
      <c r="M418" s="114" t="s">
        <v>211</v>
      </c>
      <c r="N418" s="38" t="s">
        <v>21</v>
      </c>
      <c r="O418" s="34" t="s">
        <v>212</v>
      </c>
      <c r="P418" s="71">
        <v>7235314</v>
      </c>
      <c r="Q418" s="115" t="s">
        <v>213</v>
      </c>
      <c r="R418" s="35"/>
    </row>
    <row r="419" spans="1:18" s="40" customFormat="1" ht="39.75" customHeight="1">
      <c r="A419" s="51">
        <v>80111701</v>
      </c>
      <c r="B419" s="60" t="s">
        <v>424</v>
      </c>
      <c r="C419" s="35">
        <v>1</v>
      </c>
      <c r="D419" s="35">
        <v>1</v>
      </c>
      <c r="E419" s="35">
        <v>8</v>
      </c>
      <c r="F419" s="35">
        <v>1</v>
      </c>
      <c r="G419" s="35" t="s">
        <v>19</v>
      </c>
      <c r="H419" s="32">
        <v>4</v>
      </c>
      <c r="I419" s="126">
        <v>24244886</v>
      </c>
      <c r="J419" s="126">
        <f t="shared" si="11"/>
        <v>24244886</v>
      </c>
      <c r="K419" s="32">
        <v>0</v>
      </c>
      <c r="L419" s="32">
        <v>0</v>
      </c>
      <c r="M419" s="114" t="s">
        <v>211</v>
      </c>
      <c r="N419" s="38" t="s">
        <v>21</v>
      </c>
      <c r="O419" s="34" t="s">
        <v>212</v>
      </c>
      <c r="P419" s="71">
        <v>7235314</v>
      </c>
      <c r="Q419" s="115" t="s">
        <v>213</v>
      </c>
      <c r="R419" s="35"/>
    </row>
    <row r="420" spans="1:18" s="40" customFormat="1" ht="39.75" customHeight="1">
      <c r="A420" s="51">
        <v>80111701</v>
      </c>
      <c r="B420" s="60" t="s">
        <v>425</v>
      </c>
      <c r="C420" s="35">
        <v>1</v>
      </c>
      <c r="D420" s="35">
        <v>1</v>
      </c>
      <c r="E420" s="35">
        <v>8</v>
      </c>
      <c r="F420" s="35">
        <v>1</v>
      </c>
      <c r="G420" s="35" t="s">
        <v>19</v>
      </c>
      <c r="H420" s="32">
        <v>4</v>
      </c>
      <c r="I420" s="126">
        <v>24244886</v>
      </c>
      <c r="J420" s="126">
        <f t="shared" si="11"/>
        <v>24244886</v>
      </c>
      <c r="K420" s="32">
        <v>0</v>
      </c>
      <c r="L420" s="32">
        <v>0</v>
      </c>
      <c r="M420" s="114" t="s">
        <v>211</v>
      </c>
      <c r="N420" s="38" t="s">
        <v>21</v>
      </c>
      <c r="O420" s="34" t="s">
        <v>212</v>
      </c>
      <c r="P420" s="71">
        <v>7235314</v>
      </c>
      <c r="Q420" s="115" t="s">
        <v>213</v>
      </c>
      <c r="R420" s="35"/>
    </row>
    <row r="421" spans="1:18" s="40" customFormat="1" ht="39.75" customHeight="1">
      <c r="A421" s="51">
        <v>80111701</v>
      </c>
      <c r="B421" s="60" t="s">
        <v>426</v>
      </c>
      <c r="C421" s="35">
        <v>1</v>
      </c>
      <c r="D421" s="35">
        <v>1</v>
      </c>
      <c r="E421" s="35">
        <v>8</v>
      </c>
      <c r="F421" s="35">
        <v>1</v>
      </c>
      <c r="G421" s="35" t="s">
        <v>19</v>
      </c>
      <c r="H421" s="32">
        <v>4</v>
      </c>
      <c r="I421" s="126">
        <v>24244886</v>
      </c>
      <c r="J421" s="126">
        <f t="shared" si="11"/>
        <v>24244886</v>
      </c>
      <c r="K421" s="32">
        <v>0</v>
      </c>
      <c r="L421" s="32">
        <v>0</v>
      </c>
      <c r="M421" s="114" t="s">
        <v>211</v>
      </c>
      <c r="N421" s="38" t="s">
        <v>21</v>
      </c>
      <c r="O421" s="34" t="s">
        <v>212</v>
      </c>
      <c r="P421" s="71">
        <v>7235314</v>
      </c>
      <c r="Q421" s="115" t="s">
        <v>213</v>
      </c>
      <c r="R421" s="35"/>
    </row>
    <row r="422" spans="1:18" s="40" customFormat="1" ht="39.75" customHeight="1">
      <c r="A422" s="51">
        <v>80111701</v>
      </c>
      <c r="B422" s="60" t="s">
        <v>427</v>
      </c>
      <c r="C422" s="35">
        <v>1</v>
      </c>
      <c r="D422" s="35">
        <v>1</v>
      </c>
      <c r="E422" s="35">
        <v>8</v>
      </c>
      <c r="F422" s="35">
        <v>1</v>
      </c>
      <c r="G422" s="35" t="s">
        <v>19</v>
      </c>
      <c r="H422" s="32">
        <v>4</v>
      </c>
      <c r="I422" s="126">
        <v>24244886</v>
      </c>
      <c r="J422" s="126">
        <f t="shared" si="11"/>
        <v>24244886</v>
      </c>
      <c r="K422" s="32">
        <v>0</v>
      </c>
      <c r="L422" s="32">
        <v>0</v>
      </c>
      <c r="M422" s="114" t="s">
        <v>211</v>
      </c>
      <c r="N422" s="38" t="s">
        <v>21</v>
      </c>
      <c r="O422" s="34" t="s">
        <v>212</v>
      </c>
      <c r="P422" s="71">
        <v>7235314</v>
      </c>
      <c r="Q422" s="115" t="s">
        <v>213</v>
      </c>
      <c r="R422" s="35"/>
    </row>
    <row r="423" spans="1:18" s="40" customFormat="1" ht="39.75" customHeight="1">
      <c r="A423" s="51">
        <v>80111701</v>
      </c>
      <c r="B423" s="60" t="s">
        <v>428</v>
      </c>
      <c r="C423" s="35">
        <v>1</v>
      </c>
      <c r="D423" s="35">
        <v>1</v>
      </c>
      <c r="E423" s="35">
        <v>8</v>
      </c>
      <c r="F423" s="35">
        <v>1</v>
      </c>
      <c r="G423" s="35" t="s">
        <v>19</v>
      </c>
      <c r="H423" s="32">
        <v>4</v>
      </c>
      <c r="I423" s="126">
        <v>24244886</v>
      </c>
      <c r="J423" s="126">
        <f t="shared" si="11"/>
        <v>24244886</v>
      </c>
      <c r="K423" s="32">
        <v>0</v>
      </c>
      <c r="L423" s="32">
        <v>0</v>
      </c>
      <c r="M423" s="114" t="s">
        <v>211</v>
      </c>
      <c r="N423" s="38" t="s">
        <v>21</v>
      </c>
      <c r="O423" s="34" t="s">
        <v>212</v>
      </c>
      <c r="P423" s="71">
        <v>7235314</v>
      </c>
      <c r="Q423" s="115" t="s">
        <v>213</v>
      </c>
      <c r="R423" s="55"/>
    </row>
    <row r="424" spans="1:18" s="61" customFormat="1" ht="39.75" customHeight="1">
      <c r="A424" s="51">
        <v>80111701</v>
      </c>
      <c r="B424" s="60" t="s">
        <v>429</v>
      </c>
      <c r="C424" s="35">
        <v>1</v>
      </c>
      <c r="D424" s="35">
        <v>1</v>
      </c>
      <c r="E424" s="35">
        <v>8</v>
      </c>
      <c r="F424" s="35">
        <v>1</v>
      </c>
      <c r="G424" s="35" t="s">
        <v>19</v>
      </c>
      <c r="H424" s="32">
        <v>4</v>
      </c>
      <c r="I424" s="126">
        <v>24244886</v>
      </c>
      <c r="J424" s="126">
        <f t="shared" si="11"/>
        <v>24244886</v>
      </c>
      <c r="K424" s="32">
        <v>0</v>
      </c>
      <c r="L424" s="32">
        <v>0</v>
      </c>
      <c r="M424" s="114" t="s">
        <v>211</v>
      </c>
      <c r="N424" s="38" t="s">
        <v>21</v>
      </c>
      <c r="O424" s="34" t="s">
        <v>212</v>
      </c>
      <c r="P424" s="71">
        <v>7235314</v>
      </c>
      <c r="Q424" s="115" t="s">
        <v>213</v>
      </c>
      <c r="R424" s="55"/>
    </row>
    <row r="425" spans="1:18" s="40" customFormat="1" ht="39.75" customHeight="1">
      <c r="A425" s="51">
        <v>80111701</v>
      </c>
      <c r="B425" s="60" t="s">
        <v>430</v>
      </c>
      <c r="C425" s="35">
        <v>1</v>
      </c>
      <c r="D425" s="35">
        <v>1</v>
      </c>
      <c r="E425" s="35">
        <v>8</v>
      </c>
      <c r="F425" s="35">
        <v>1</v>
      </c>
      <c r="G425" s="35" t="s">
        <v>19</v>
      </c>
      <c r="H425" s="32">
        <v>4</v>
      </c>
      <c r="I425" s="126">
        <v>24244886</v>
      </c>
      <c r="J425" s="126">
        <f t="shared" si="11"/>
        <v>24244886</v>
      </c>
      <c r="K425" s="32">
        <v>0</v>
      </c>
      <c r="L425" s="32">
        <v>0</v>
      </c>
      <c r="M425" s="114" t="s">
        <v>211</v>
      </c>
      <c r="N425" s="38" t="s">
        <v>21</v>
      </c>
      <c r="O425" s="34" t="s">
        <v>212</v>
      </c>
      <c r="P425" s="71">
        <v>7235314</v>
      </c>
      <c r="Q425" s="115" t="s">
        <v>213</v>
      </c>
      <c r="R425" s="55"/>
    </row>
    <row r="426" spans="1:18" s="40" customFormat="1" ht="39.75" customHeight="1">
      <c r="A426" s="51">
        <v>82101600</v>
      </c>
      <c r="B426" s="37" t="s">
        <v>431</v>
      </c>
      <c r="C426" s="35">
        <v>1</v>
      </c>
      <c r="D426" s="35">
        <v>1</v>
      </c>
      <c r="E426" s="35">
        <v>12</v>
      </c>
      <c r="F426" s="35">
        <v>1</v>
      </c>
      <c r="G426" s="35" t="s">
        <v>19</v>
      </c>
      <c r="H426" s="32">
        <v>4</v>
      </c>
      <c r="I426" s="126">
        <v>780690188.5</v>
      </c>
      <c r="J426" s="126">
        <f t="shared" si="11"/>
        <v>780690188.5</v>
      </c>
      <c r="K426" s="32">
        <v>0</v>
      </c>
      <c r="L426" s="32">
        <v>0</v>
      </c>
      <c r="M426" s="114" t="s">
        <v>211</v>
      </c>
      <c r="N426" s="38" t="s">
        <v>21</v>
      </c>
      <c r="O426" s="34" t="s">
        <v>212</v>
      </c>
      <c r="P426" s="71">
        <v>7235314</v>
      </c>
      <c r="Q426" s="115" t="s">
        <v>213</v>
      </c>
      <c r="R426" s="35"/>
    </row>
    <row r="427" spans="1:18" s="40" customFormat="1" ht="39.75" customHeight="1">
      <c r="A427" s="46">
        <v>80111701</v>
      </c>
      <c r="B427" s="33" t="s">
        <v>432</v>
      </c>
      <c r="C427" s="32">
        <v>1</v>
      </c>
      <c r="D427" s="32">
        <v>1</v>
      </c>
      <c r="E427" s="32">
        <v>10</v>
      </c>
      <c r="F427" s="32">
        <v>1</v>
      </c>
      <c r="G427" s="38" t="s">
        <v>19</v>
      </c>
      <c r="H427" s="35">
        <v>4</v>
      </c>
      <c r="I427" s="130">
        <v>21214295</v>
      </c>
      <c r="J427" s="126">
        <f t="shared" si="11"/>
        <v>21214295</v>
      </c>
      <c r="K427" s="32">
        <v>0</v>
      </c>
      <c r="L427" s="32">
        <v>0</v>
      </c>
      <c r="M427" s="114" t="s">
        <v>211</v>
      </c>
      <c r="N427" s="38" t="s">
        <v>21</v>
      </c>
      <c r="O427" s="34" t="s">
        <v>212</v>
      </c>
      <c r="P427" s="71">
        <v>7235314</v>
      </c>
      <c r="Q427" s="115" t="s">
        <v>213</v>
      </c>
      <c r="R427" s="35"/>
    </row>
    <row r="428" spans="1:18" s="40" customFormat="1" ht="39.75" customHeight="1">
      <c r="A428" s="46">
        <v>80111701</v>
      </c>
      <c r="B428" s="33" t="s">
        <v>432</v>
      </c>
      <c r="C428" s="32">
        <v>2</v>
      </c>
      <c r="D428" s="32">
        <v>2</v>
      </c>
      <c r="E428" s="32">
        <v>10</v>
      </c>
      <c r="F428" s="32">
        <v>1</v>
      </c>
      <c r="G428" s="38" t="s">
        <v>19</v>
      </c>
      <c r="H428" s="35">
        <v>4</v>
      </c>
      <c r="I428" s="130">
        <v>21214295</v>
      </c>
      <c r="J428" s="126">
        <f t="shared" si="11"/>
        <v>21214295</v>
      </c>
      <c r="K428" s="32">
        <v>0</v>
      </c>
      <c r="L428" s="32">
        <v>0</v>
      </c>
      <c r="M428" s="114" t="s">
        <v>211</v>
      </c>
      <c r="N428" s="38" t="s">
        <v>21</v>
      </c>
      <c r="O428" s="34" t="s">
        <v>212</v>
      </c>
      <c r="P428" s="71">
        <v>7235314</v>
      </c>
      <c r="Q428" s="115" t="s">
        <v>213</v>
      </c>
      <c r="R428" s="35"/>
    </row>
    <row r="429" spans="1:18" s="40" customFormat="1" ht="39.75" customHeight="1">
      <c r="A429" s="46">
        <v>80111701</v>
      </c>
      <c r="B429" s="33" t="s">
        <v>433</v>
      </c>
      <c r="C429" s="32">
        <v>1</v>
      </c>
      <c r="D429" s="32">
        <v>1</v>
      </c>
      <c r="E429" s="32">
        <v>10</v>
      </c>
      <c r="F429" s="32">
        <v>1</v>
      </c>
      <c r="G429" s="38" t="s">
        <v>19</v>
      </c>
      <c r="H429" s="35">
        <v>4</v>
      </c>
      <c r="I429" s="130">
        <v>30306108</v>
      </c>
      <c r="J429" s="126">
        <f t="shared" si="11"/>
        <v>30306108</v>
      </c>
      <c r="K429" s="32">
        <v>0</v>
      </c>
      <c r="L429" s="32">
        <v>0</v>
      </c>
      <c r="M429" s="114" t="s">
        <v>211</v>
      </c>
      <c r="N429" s="38" t="s">
        <v>21</v>
      </c>
      <c r="O429" s="34" t="s">
        <v>212</v>
      </c>
      <c r="P429" s="71">
        <v>7235314</v>
      </c>
      <c r="Q429" s="115" t="s">
        <v>213</v>
      </c>
      <c r="R429" s="35"/>
    </row>
    <row r="430" spans="1:18" s="40" customFormat="1" ht="39.75" customHeight="1">
      <c r="A430" s="46">
        <v>80111701</v>
      </c>
      <c r="B430" s="33" t="s">
        <v>434</v>
      </c>
      <c r="C430" s="32">
        <v>2</v>
      </c>
      <c r="D430" s="32">
        <v>2</v>
      </c>
      <c r="E430" s="32">
        <v>10</v>
      </c>
      <c r="F430" s="32">
        <v>1</v>
      </c>
      <c r="G430" s="38" t="s">
        <v>19</v>
      </c>
      <c r="H430" s="35">
        <v>4</v>
      </c>
      <c r="I430" s="130">
        <v>30306108</v>
      </c>
      <c r="J430" s="126">
        <f t="shared" si="11"/>
        <v>30306108</v>
      </c>
      <c r="K430" s="32">
        <v>0</v>
      </c>
      <c r="L430" s="32">
        <v>0</v>
      </c>
      <c r="M430" s="114" t="s">
        <v>211</v>
      </c>
      <c r="N430" s="38" t="s">
        <v>21</v>
      </c>
      <c r="O430" s="34" t="s">
        <v>212</v>
      </c>
      <c r="P430" s="71">
        <v>7235314</v>
      </c>
      <c r="Q430" s="115" t="s">
        <v>213</v>
      </c>
      <c r="R430" s="35"/>
    </row>
    <row r="431" spans="1:18" s="40" customFormat="1" ht="39.75" customHeight="1">
      <c r="A431" s="46">
        <v>80111701</v>
      </c>
      <c r="B431" s="33" t="s">
        <v>433</v>
      </c>
      <c r="C431" s="32">
        <v>2</v>
      </c>
      <c r="D431" s="32">
        <v>2</v>
      </c>
      <c r="E431" s="32">
        <v>10</v>
      </c>
      <c r="F431" s="32">
        <v>1</v>
      </c>
      <c r="G431" s="38" t="s">
        <v>19</v>
      </c>
      <c r="H431" s="35">
        <v>4</v>
      </c>
      <c r="I431" s="130">
        <v>30306108</v>
      </c>
      <c r="J431" s="126">
        <f t="shared" si="11"/>
        <v>30306108</v>
      </c>
      <c r="K431" s="32">
        <v>0</v>
      </c>
      <c r="L431" s="32">
        <v>0</v>
      </c>
      <c r="M431" s="114" t="s">
        <v>211</v>
      </c>
      <c r="N431" s="38" t="s">
        <v>21</v>
      </c>
      <c r="O431" s="34" t="s">
        <v>212</v>
      </c>
      <c r="P431" s="71">
        <v>7235314</v>
      </c>
      <c r="Q431" s="115" t="s">
        <v>213</v>
      </c>
      <c r="R431" s="35"/>
    </row>
    <row r="432" spans="1:18" s="40" customFormat="1" ht="39.75" customHeight="1">
      <c r="A432" s="46">
        <v>80111701</v>
      </c>
      <c r="B432" s="33" t="s">
        <v>435</v>
      </c>
      <c r="C432" s="32">
        <v>2</v>
      </c>
      <c r="D432" s="32">
        <v>2</v>
      </c>
      <c r="E432" s="32">
        <v>10</v>
      </c>
      <c r="F432" s="32">
        <v>1</v>
      </c>
      <c r="G432" s="38" t="s">
        <v>19</v>
      </c>
      <c r="H432" s="35">
        <v>4</v>
      </c>
      <c r="I432" s="130">
        <v>18183659</v>
      </c>
      <c r="J432" s="126">
        <f t="shared" si="11"/>
        <v>18183659</v>
      </c>
      <c r="K432" s="32">
        <v>0</v>
      </c>
      <c r="L432" s="32">
        <v>0</v>
      </c>
      <c r="M432" s="114" t="s">
        <v>211</v>
      </c>
      <c r="N432" s="38" t="s">
        <v>21</v>
      </c>
      <c r="O432" s="34" t="s">
        <v>212</v>
      </c>
      <c r="P432" s="71">
        <v>7235314</v>
      </c>
      <c r="Q432" s="115" t="s">
        <v>213</v>
      </c>
      <c r="R432" s="55"/>
    </row>
    <row r="433" spans="1:18" s="40" customFormat="1" ht="39.75" customHeight="1">
      <c r="A433" s="51">
        <v>80141607</v>
      </c>
      <c r="B433" s="37" t="s">
        <v>436</v>
      </c>
      <c r="C433" s="35">
        <v>1</v>
      </c>
      <c r="D433" s="35">
        <v>1</v>
      </c>
      <c r="E433" s="35">
        <v>10</v>
      </c>
      <c r="F433" s="32">
        <v>1</v>
      </c>
      <c r="G433" s="35" t="s">
        <v>19</v>
      </c>
      <c r="H433" s="35">
        <v>4</v>
      </c>
      <c r="I433" s="130">
        <v>5000000</v>
      </c>
      <c r="J433" s="126">
        <f t="shared" si="11"/>
        <v>5000000</v>
      </c>
      <c r="K433" s="32">
        <v>0</v>
      </c>
      <c r="L433" s="32">
        <v>0</v>
      </c>
      <c r="M433" s="114" t="s">
        <v>211</v>
      </c>
      <c r="N433" s="38" t="s">
        <v>21</v>
      </c>
      <c r="O433" s="34" t="s">
        <v>212</v>
      </c>
      <c r="P433" s="71">
        <v>7235314</v>
      </c>
      <c r="Q433" s="115" t="s">
        <v>213</v>
      </c>
      <c r="R433" s="35"/>
    </row>
    <row r="434" spans="1:18" s="40" customFormat="1" ht="39.75" customHeight="1">
      <c r="A434" s="51">
        <v>20102301</v>
      </c>
      <c r="B434" s="37" t="s">
        <v>437</v>
      </c>
      <c r="C434" s="35">
        <v>1</v>
      </c>
      <c r="D434" s="35">
        <v>1</v>
      </c>
      <c r="E434" s="35">
        <v>12</v>
      </c>
      <c r="F434" s="32">
        <v>1</v>
      </c>
      <c r="G434" s="35" t="s">
        <v>19</v>
      </c>
      <c r="H434" s="35">
        <v>4</v>
      </c>
      <c r="I434" s="130">
        <v>6000000</v>
      </c>
      <c r="J434" s="126">
        <f t="shared" si="11"/>
        <v>6000000</v>
      </c>
      <c r="K434" s="32">
        <v>0</v>
      </c>
      <c r="L434" s="32">
        <v>0</v>
      </c>
      <c r="M434" s="114" t="s">
        <v>211</v>
      </c>
      <c r="N434" s="38" t="s">
        <v>21</v>
      </c>
      <c r="O434" s="34" t="s">
        <v>212</v>
      </c>
      <c r="P434" s="71">
        <v>7235314</v>
      </c>
      <c r="Q434" s="115" t="s">
        <v>213</v>
      </c>
      <c r="R434" s="35"/>
    </row>
    <row r="435" spans="1:18" s="40" customFormat="1" ht="39.75" customHeight="1">
      <c r="A435" s="46">
        <v>80111701</v>
      </c>
      <c r="B435" s="33" t="s">
        <v>438</v>
      </c>
      <c r="C435" s="32">
        <v>2</v>
      </c>
      <c r="D435" s="32">
        <v>2</v>
      </c>
      <c r="E435" s="32">
        <v>10</v>
      </c>
      <c r="F435" s="35">
        <v>1</v>
      </c>
      <c r="G435" s="38" t="s">
        <v>19</v>
      </c>
      <c r="H435" s="35">
        <v>0</v>
      </c>
      <c r="I435" s="130">
        <v>30306108</v>
      </c>
      <c r="J435" s="126">
        <f t="shared" si="11"/>
        <v>30306108</v>
      </c>
      <c r="K435" s="32">
        <v>0</v>
      </c>
      <c r="L435" s="32">
        <v>0</v>
      </c>
      <c r="M435" s="114" t="s">
        <v>211</v>
      </c>
      <c r="N435" s="38" t="s">
        <v>21</v>
      </c>
      <c r="O435" s="34" t="s">
        <v>212</v>
      </c>
      <c r="P435" s="71">
        <v>7235314</v>
      </c>
      <c r="Q435" s="115" t="s">
        <v>213</v>
      </c>
      <c r="R435" s="55"/>
    </row>
    <row r="436" spans="1:18" s="40" customFormat="1" ht="39.75" customHeight="1">
      <c r="A436" s="46">
        <v>80111701</v>
      </c>
      <c r="B436" s="33" t="s">
        <v>439</v>
      </c>
      <c r="C436" s="32">
        <v>1</v>
      </c>
      <c r="D436" s="32">
        <v>1</v>
      </c>
      <c r="E436" s="32">
        <v>10</v>
      </c>
      <c r="F436" s="35">
        <v>1</v>
      </c>
      <c r="G436" s="38" t="s">
        <v>19</v>
      </c>
      <c r="H436" s="35">
        <v>0</v>
      </c>
      <c r="I436" s="130">
        <v>21214295</v>
      </c>
      <c r="J436" s="126">
        <f t="shared" si="11"/>
        <v>21214295</v>
      </c>
      <c r="K436" s="32">
        <v>0</v>
      </c>
      <c r="L436" s="32">
        <v>0</v>
      </c>
      <c r="M436" s="114" t="s">
        <v>211</v>
      </c>
      <c r="N436" s="38" t="s">
        <v>21</v>
      </c>
      <c r="O436" s="34" t="s">
        <v>212</v>
      </c>
      <c r="P436" s="71">
        <v>7235314</v>
      </c>
      <c r="Q436" s="115" t="s">
        <v>213</v>
      </c>
      <c r="R436" s="55"/>
    </row>
    <row r="437" spans="1:18" s="40" customFormat="1" ht="39.75" customHeight="1">
      <c r="A437" s="46">
        <v>80111701</v>
      </c>
      <c r="B437" s="33" t="s">
        <v>440</v>
      </c>
      <c r="C437" s="32">
        <v>2</v>
      </c>
      <c r="D437" s="32">
        <v>2</v>
      </c>
      <c r="E437" s="32">
        <v>10</v>
      </c>
      <c r="F437" s="35">
        <v>1</v>
      </c>
      <c r="G437" s="38" t="s">
        <v>19</v>
      </c>
      <c r="H437" s="35">
        <v>0</v>
      </c>
      <c r="I437" s="130">
        <v>30306108</v>
      </c>
      <c r="J437" s="126">
        <f t="shared" si="11"/>
        <v>30306108</v>
      </c>
      <c r="K437" s="32">
        <v>0</v>
      </c>
      <c r="L437" s="32">
        <v>0</v>
      </c>
      <c r="M437" s="114" t="s">
        <v>211</v>
      </c>
      <c r="N437" s="38" t="s">
        <v>21</v>
      </c>
      <c r="O437" s="34" t="s">
        <v>212</v>
      </c>
      <c r="P437" s="71">
        <v>7235314</v>
      </c>
      <c r="Q437" s="115" t="s">
        <v>213</v>
      </c>
      <c r="R437" s="55"/>
    </row>
    <row r="438" spans="1:18" s="40" customFormat="1" ht="39.75" customHeight="1">
      <c r="A438" s="46">
        <v>80111701</v>
      </c>
      <c r="B438" s="33" t="s">
        <v>439</v>
      </c>
      <c r="C438" s="32">
        <v>2</v>
      </c>
      <c r="D438" s="32">
        <v>2</v>
      </c>
      <c r="E438" s="32">
        <v>10</v>
      </c>
      <c r="F438" s="35">
        <v>1</v>
      </c>
      <c r="G438" s="38" t="s">
        <v>19</v>
      </c>
      <c r="H438" s="35">
        <v>0</v>
      </c>
      <c r="I438" s="130">
        <v>21214295</v>
      </c>
      <c r="J438" s="126">
        <f t="shared" si="11"/>
        <v>21214295</v>
      </c>
      <c r="K438" s="32">
        <v>0</v>
      </c>
      <c r="L438" s="32">
        <v>0</v>
      </c>
      <c r="M438" s="114" t="s">
        <v>211</v>
      </c>
      <c r="N438" s="38" t="s">
        <v>21</v>
      </c>
      <c r="O438" s="34" t="s">
        <v>212</v>
      </c>
      <c r="P438" s="71">
        <v>7235314</v>
      </c>
      <c r="Q438" s="115" t="s">
        <v>213</v>
      </c>
      <c r="R438" s="55"/>
    </row>
    <row r="439" spans="1:18" s="40" customFormat="1" ht="39.75" customHeight="1">
      <c r="A439" s="51">
        <v>43211500</v>
      </c>
      <c r="B439" s="33" t="s">
        <v>441</v>
      </c>
      <c r="C439" s="35">
        <v>1</v>
      </c>
      <c r="D439" s="35">
        <v>1</v>
      </c>
      <c r="E439" s="35">
        <v>12</v>
      </c>
      <c r="F439" s="35">
        <v>1</v>
      </c>
      <c r="G439" s="35" t="s">
        <v>19</v>
      </c>
      <c r="H439" s="35">
        <v>0</v>
      </c>
      <c r="I439" s="130">
        <v>20627630</v>
      </c>
      <c r="J439" s="126">
        <f t="shared" si="11"/>
        <v>20627630</v>
      </c>
      <c r="K439" s="32">
        <v>0</v>
      </c>
      <c r="L439" s="32">
        <v>0</v>
      </c>
      <c r="M439" s="114" t="s">
        <v>211</v>
      </c>
      <c r="N439" s="38" t="s">
        <v>21</v>
      </c>
      <c r="O439" s="34" t="s">
        <v>212</v>
      </c>
      <c r="P439" s="71">
        <v>7235314</v>
      </c>
      <c r="Q439" s="115" t="s">
        <v>213</v>
      </c>
      <c r="R439" s="35"/>
    </row>
    <row r="440" spans="1:18" s="40" customFormat="1" ht="39.75" customHeight="1">
      <c r="A440" s="46">
        <v>3814049</v>
      </c>
      <c r="B440" s="33" t="s">
        <v>442</v>
      </c>
      <c r="C440" s="35">
        <v>1</v>
      </c>
      <c r="D440" s="35">
        <v>1</v>
      </c>
      <c r="E440" s="35">
        <v>12</v>
      </c>
      <c r="F440" s="35">
        <v>1</v>
      </c>
      <c r="G440" s="35" t="s">
        <v>19</v>
      </c>
      <c r="H440" s="35">
        <v>0</v>
      </c>
      <c r="I440" s="130">
        <v>12000000</v>
      </c>
      <c r="J440" s="126">
        <f t="shared" si="11"/>
        <v>12000000</v>
      </c>
      <c r="K440" s="32">
        <v>0</v>
      </c>
      <c r="L440" s="32">
        <v>0</v>
      </c>
      <c r="M440" s="114" t="s">
        <v>211</v>
      </c>
      <c r="N440" s="38" t="s">
        <v>21</v>
      </c>
      <c r="O440" s="34" t="s">
        <v>212</v>
      </c>
      <c r="P440" s="71">
        <v>7235314</v>
      </c>
      <c r="Q440" s="115" t="s">
        <v>213</v>
      </c>
      <c r="R440" s="35"/>
    </row>
    <row r="441" spans="1:18" s="40" customFormat="1" ht="39.75" customHeight="1">
      <c r="A441" s="46">
        <v>81141504</v>
      </c>
      <c r="B441" s="33" t="s">
        <v>443</v>
      </c>
      <c r="C441" s="32">
        <v>3</v>
      </c>
      <c r="D441" s="32">
        <v>3</v>
      </c>
      <c r="E441" s="32">
        <v>1</v>
      </c>
      <c r="F441" s="35">
        <v>1</v>
      </c>
      <c r="G441" s="36" t="s">
        <v>104</v>
      </c>
      <c r="H441" s="35">
        <v>0</v>
      </c>
      <c r="I441" s="130">
        <v>400000</v>
      </c>
      <c r="J441" s="126">
        <f t="shared" si="11"/>
        <v>400000</v>
      </c>
      <c r="K441" s="32">
        <v>0</v>
      </c>
      <c r="L441" s="32">
        <v>0</v>
      </c>
      <c r="M441" s="114" t="s">
        <v>211</v>
      </c>
      <c r="N441" s="38" t="s">
        <v>21</v>
      </c>
      <c r="O441" s="34" t="s">
        <v>212</v>
      </c>
      <c r="P441" s="71">
        <v>7235314</v>
      </c>
      <c r="Q441" s="115" t="s">
        <v>213</v>
      </c>
      <c r="R441" s="55"/>
    </row>
    <row r="442" spans="1:18" s="40" customFormat="1" ht="39.75" customHeight="1">
      <c r="A442" s="46">
        <v>73101701</v>
      </c>
      <c r="B442" s="33" t="s">
        <v>444</v>
      </c>
      <c r="C442" s="32">
        <v>1</v>
      </c>
      <c r="D442" s="32">
        <v>1</v>
      </c>
      <c r="E442" s="32">
        <v>12</v>
      </c>
      <c r="F442" s="35">
        <v>1</v>
      </c>
      <c r="G442" s="32" t="s">
        <v>19</v>
      </c>
      <c r="H442" s="35">
        <v>0</v>
      </c>
      <c r="I442" s="130">
        <v>413521993</v>
      </c>
      <c r="J442" s="126">
        <f t="shared" si="11"/>
        <v>413521993</v>
      </c>
      <c r="K442" s="32">
        <v>0</v>
      </c>
      <c r="L442" s="32">
        <v>0</v>
      </c>
      <c r="M442" s="114" t="s">
        <v>211</v>
      </c>
      <c r="N442" s="38" t="s">
        <v>21</v>
      </c>
      <c r="O442" s="34" t="s">
        <v>212</v>
      </c>
      <c r="P442" s="71">
        <v>7235314</v>
      </c>
      <c r="Q442" s="115" t="s">
        <v>213</v>
      </c>
      <c r="R442" s="55"/>
    </row>
    <row r="443" spans="1:18" s="40" customFormat="1" ht="39.75" customHeight="1">
      <c r="A443" s="94" t="s">
        <v>130</v>
      </c>
      <c r="B443" s="62" t="s">
        <v>445</v>
      </c>
      <c r="C443" s="49" t="s">
        <v>446</v>
      </c>
      <c r="D443" s="49" t="s">
        <v>446</v>
      </c>
      <c r="E443" s="49" t="s">
        <v>447</v>
      </c>
      <c r="F443" s="49" t="s">
        <v>132</v>
      </c>
      <c r="G443" s="49" t="s">
        <v>19</v>
      </c>
      <c r="H443" s="49" t="s">
        <v>448</v>
      </c>
      <c r="I443" s="128">
        <v>27275497</v>
      </c>
      <c r="J443" s="126">
        <f t="shared" si="11"/>
        <v>27275497</v>
      </c>
      <c r="K443" s="32">
        <v>0</v>
      </c>
      <c r="L443" s="32">
        <v>0</v>
      </c>
      <c r="M443" s="114" t="s">
        <v>211</v>
      </c>
      <c r="N443" s="38" t="s">
        <v>21</v>
      </c>
      <c r="O443" s="34" t="s">
        <v>212</v>
      </c>
      <c r="P443" s="71">
        <v>7235314</v>
      </c>
      <c r="Q443" s="115" t="s">
        <v>213</v>
      </c>
      <c r="R443" s="39"/>
    </row>
    <row r="444" spans="1:18" s="40" customFormat="1" ht="39.75" customHeight="1">
      <c r="A444" s="94" t="s">
        <v>130</v>
      </c>
      <c r="B444" s="62" t="s">
        <v>445</v>
      </c>
      <c r="C444" s="49" t="s">
        <v>446</v>
      </c>
      <c r="D444" s="49" t="s">
        <v>446</v>
      </c>
      <c r="E444" s="49" t="s">
        <v>447</v>
      </c>
      <c r="F444" s="49" t="s">
        <v>132</v>
      </c>
      <c r="G444" s="49" t="s">
        <v>19</v>
      </c>
      <c r="H444" s="49" t="s">
        <v>448</v>
      </c>
      <c r="I444" s="128">
        <v>27275497</v>
      </c>
      <c r="J444" s="126">
        <f t="shared" si="11"/>
        <v>27275497</v>
      </c>
      <c r="K444" s="32">
        <v>0</v>
      </c>
      <c r="L444" s="32">
        <v>0</v>
      </c>
      <c r="M444" s="114" t="s">
        <v>211</v>
      </c>
      <c r="N444" s="38" t="s">
        <v>21</v>
      </c>
      <c r="O444" s="34" t="s">
        <v>212</v>
      </c>
      <c r="P444" s="71">
        <v>7235314</v>
      </c>
      <c r="Q444" s="115" t="s">
        <v>213</v>
      </c>
      <c r="R444" s="39"/>
    </row>
    <row r="445" spans="1:18" s="40" customFormat="1" ht="39.75" customHeight="1">
      <c r="A445" s="94" t="s">
        <v>130</v>
      </c>
      <c r="B445" s="62" t="s">
        <v>445</v>
      </c>
      <c r="C445" s="49" t="s">
        <v>446</v>
      </c>
      <c r="D445" s="49" t="s">
        <v>446</v>
      </c>
      <c r="E445" s="49" t="s">
        <v>447</v>
      </c>
      <c r="F445" s="49" t="s">
        <v>132</v>
      </c>
      <c r="G445" s="49" t="s">
        <v>19</v>
      </c>
      <c r="H445" s="49" t="s">
        <v>448</v>
      </c>
      <c r="I445" s="128">
        <v>27275497</v>
      </c>
      <c r="J445" s="126">
        <f t="shared" si="11"/>
        <v>27275497</v>
      </c>
      <c r="K445" s="32">
        <v>0</v>
      </c>
      <c r="L445" s="32">
        <v>0</v>
      </c>
      <c r="M445" s="114" t="s">
        <v>211</v>
      </c>
      <c r="N445" s="38" t="s">
        <v>21</v>
      </c>
      <c r="O445" s="34" t="s">
        <v>212</v>
      </c>
      <c r="P445" s="71">
        <v>7235314</v>
      </c>
      <c r="Q445" s="115" t="s">
        <v>213</v>
      </c>
      <c r="R445" s="39"/>
    </row>
    <row r="446" spans="1:18" s="40" customFormat="1" ht="39.75" customHeight="1">
      <c r="A446" s="94" t="s">
        <v>130</v>
      </c>
      <c r="B446" s="62" t="s">
        <v>445</v>
      </c>
      <c r="C446" s="49" t="s">
        <v>446</v>
      </c>
      <c r="D446" s="49" t="s">
        <v>446</v>
      </c>
      <c r="E446" s="49" t="s">
        <v>447</v>
      </c>
      <c r="F446" s="49" t="s">
        <v>132</v>
      </c>
      <c r="G446" s="49" t="s">
        <v>19</v>
      </c>
      <c r="H446" s="49" t="s">
        <v>448</v>
      </c>
      <c r="I446" s="128">
        <v>27275497</v>
      </c>
      <c r="J446" s="126">
        <f t="shared" si="11"/>
        <v>27275497</v>
      </c>
      <c r="K446" s="32">
        <v>0</v>
      </c>
      <c r="L446" s="32">
        <v>0</v>
      </c>
      <c r="M446" s="114" t="s">
        <v>211</v>
      </c>
      <c r="N446" s="38" t="s">
        <v>21</v>
      </c>
      <c r="O446" s="34" t="s">
        <v>212</v>
      </c>
      <c r="P446" s="71">
        <v>7235314</v>
      </c>
      <c r="Q446" s="115" t="s">
        <v>213</v>
      </c>
      <c r="R446" s="39"/>
    </row>
    <row r="447" spans="1:18" s="40" customFormat="1" ht="39.75" customHeight="1">
      <c r="A447" s="94" t="s">
        <v>130</v>
      </c>
      <c r="B447" s="62" t="s">
        <v>445</v>
      </c>
      <c r="C447" s="49" t="s">
        <v>446</v>
      </c>
      <c r="D447" s="49" t="s">
        <v>446</v>
      </c>
      <c r="E447" s="49" t="s">
        <v>447</v>
      </c>
      <c r="F447" s="49" t="s">
        <v>132</v>
      </c>
      <c r="G447" s="49" t="s">
        <v>19</v>
      </c>
      <c r="H447" s="49" t="s">
        <v>448</v>
      </c>
      <c r="I447" s="128">
        <v>27275497</v>
      </c>
      <c r="J447" s="126">
        <f t="shared" si="11"/>
        <v>27275497</v>
      </c>
      <c r="K447" s="32">
        <v>0</v>
      </c>
      <c r="L447" s="32">
        <v>0</v>
      </c>
      <c r="M447" s="114" t="s">
        <v>211</v>
      </c>
      <c r="N447" s="38" t="s">
        <v>21</v>
      </c>
      <c r="O447" s="34" t="s">
        <v>212</v>
      </c>
      <c r="P447" s="71">
        <v>7235314</v>
      </c>
      <c r="Q447" s="115" t="s">
        <v>213</v>
      </c>
      <c r="R447" s="39"/>
    </row>
    <row r="448" spans="1:18" s="40" customFormat="1" ht="39.75" customHeight="1">
      <c r="A448" s="94" t="s">
        <v>130</v>
      </c>
      <c r="B448" s="62" t="s">
        <v>445</v>
      </c>
      <c r="C448" s="49" t="s">
        <v>446</v>
      </c>
      <c r="D448" s="49" t="s">
        <v>446</v>
      </c>
      <c r="E448" s="49" t="s">
        <v>447</v>
      </c>
      <c r="F448" s="49" t="s">
        <v>132</v>
      </c>
      <c r="G448" s="49" t="s">
        <v>19</v>
      </c>
      <c r="H448" s="49" t="s">
        <v>448</v>
      </c>
      <c r="I448" s="128">
        <v>27275497</v>
      </c>
      <c r="J448" s="126">
        <f t="shared" si="11"/>
        <v>27275497</v>
      </c>
      <c r="K448" s="32">
        <v>0</v>
      </c>
      <c r="L448" s="32">
        <v>0</v>
      </c>
      <c r="M448" s="114" t="s">
        <v>211</v>
      </c>
      <c r="N448" s="38" t="s">
        <v>21</v>
      </c>
      <c r="O448" s="34" t="s">
        <v>212</v>
      </c>
      <c r="P448" s="71">
        <v>7235314</v>
      </c>
      <c r="Q448" s="115" t="s">
        <v>213</v>
      </c>
      <c r="R448" s="39"/>
    </row>
    <row r="449" spans="1:18" s="40" customFormat="1" ht="39.75" customHeight="1">
      <c r="A449" s="94" t="s">
        <v>130</v>
      </c>
      <c r="B449" s="33" t="s">
        <v>449</v>
      </c>
      <c r="C449" s="49" t="s">
        <v>446</v>
      </c>
      <c r="D449" s="49" t="s">
        <v>446</v>
      </c>
      <c r="E449" s="49" t="s">
        <v>447</v>
      </c>
      <c r="F449" s="49" t="s">
        <v>132</v>
      </c>
      <c r="G449" s="49" t="s">
        <v>19</v>
      </c>
      <c r="H449" s="49" t="s">
        <v>448</v>
      </c>
      <c r="I449" s="128">
        <v>27275497</v>
      </c>
      <c r="J449" s="126">
        <f t="shared" si="11"/>
        <v>27275497</v>
      </c>
      <c r="K449" s="32">
        <v>0</v>
      </c>
      <c r="L449" s="32">
        <v>0</v>
      </c>
      <c r="M449" s="114" t="s">
        <v>211</v>
      </c>
      <c r="N449" s="38" t="s">
        <v>21</v>
      </c>
      <c r="O449" s="34" t="s">
        <v>212</v>
      </c>
      <c r="P449" s="71">
        <v>7235314</v>
      </c>
      <c r="Q449" s="115" t="s">
        <v>213</v>
      </c>
      <c r="R449" s="39"/>
    </row>
    <row r="450" spans="1:18" s="40" customFormat="1" ht="39.75" customHeight="1">
      <c r="A450" s="94" t="s">
        <v>130</v>
      </c>
      <c r="B450" s="33" t="s">
        <v>450</v>
      </c>
      <c r="C450" s="49" t="s">
        <v>446</v>
      </c>
      <c r="D450" s="49" t="s">
        <v>446</v>
      </c>
      <c r="E450" s="49" t="s">
        <v>447</v>
      </c>
      <c r="F450" s="49" t="s">
        <v>132</v>
      </c>
      <c r="G450" s="49" t="s">
        <v>19</v>
      </c>
      <c r="H450" s="49" t="s">
        <v>448</v>
      </c>
      <c r="I450" s="128">
        <v>27275497</v>
      </c>
      <c r="J450" s="126">
        <f t="shared" si="11"/>
        <v>27275497</v>
      </c>
      <c r="K450" s="32">
        <v>0</v>
      </c>
      <c r="L450" s="32">
        <v>0</v>
      </c>
      <c r="M450" s="114" t="s">
        <v>211</v>
      </c>
      <c r="N450" s="38" t="s">
        <v>21</v>
      </c>
      <c r="O450" s="34" t="s">
        <v>212</v>
      </c>
      <c r="P450" s="71">
        <v>7235314</v>
      </c>
      <c r="Q450" s="115" t="s">
        <v>213</v>
      </c>
      <c r="R450" s="39"/>
    </row>
    <row r="451" spans="1:18" s="40" customFormat="1" ht="39.75" customHeight="1">
      <c r="A451" s="46">
        <v>80141607</v>
      </c>
      <c r="B451" s="37" t="s">
        <v>451</v>
      </c>
      <c r="C451" s="49" t="s">
        <v>132</v>
      </c>
      <c r="D451" s="49" t="s">
        <v>132</v>
      </c>
      <c r="E451" s="49" t="s">
        <v>452</v>
      </c>
      <c r="F451" s="49" t="s">
        <v>132</v>
      </c>
      <c r="G451" s="36" t="s">
        <v>19</v>
      </c>
      <c r="H451" s="49" t="s">
        <v>453</v>
      </c>
      <c r="I451" s="128">
        <v>2000000</v>
      </c>
      <c r="J451" s="126">
        <f t="shared" si="11"/>
        <v>2000000</v>
      </c>
      <c r="K451" s="32">
        <v>0</v>
      </c>
      <c r="L451" s="32">
        <v>0</v>
      </c>
      <c r="M451" s="114" t="s">
        <v>211</v>
      </c>
      <c r="N451" s="38" t="s">
        <v>21</v>
      </c>
      <c r="O451" s="34" t="s">
        <v>212</v>
      </c>
      <c r="P451" s="71">
        <v>7235314</v>
      </c>
      <c r="Q451" s="115" t="s">
        <v>213</v>
      </c>
      <c r="R451" s="39"/>
    </row>
    <row r="452" spans="1:18" s="69" customFormat="1" ht="42">
      <c r="A452" s="95">
        <v>80111701</v>
      </c>
      <c r="B452" s="64" t="s">
        <v>454</v>
      </c>
      <c r="C452" s="65">
        <v>2</v>
      </c>
      <c r="D452" s="63">
        <v>2</v>
      </c>
      <c r="E452" s="66">
        <v>11</v>
      </c>
      <c r="F452" s="41">
        <v>1</v>
      </c>
      <c r="G452" s="67" t="s">
        <v>19</v>
      </c>
      <c r="H452" s="63">
        <v>4</v>
      </c>
      <c r="I452" s="134">
        <v>33336719</v>
      </c>
      <c r="J452" s="126">
        <f t="shared" si="11"/>
        <v>33336719</v>
      </c>
      <c r="K452" s="65">
        <v>0</v>
      </c>
      <c r="L452" s="65">
        <v>0</v>
      </c>
      <c r="M452" s="114" t="s">
        <v>211</v>
      </c>
      <c r="N452" s="38" t="s">
        <v>21</v>
      </c>
      <c r="O452" s="34" t="s">
        <v>212</v>
      </c>
      <c r="P452" s="71">
        <v>7235314</v>
      </c>
      <c r="Q452" s="115" t="s">
        <v>213</v>
      </c>
      <c r="R452" s="68"/>
    </row>
    <row r="453" spans="1:18" s="61" customFormat="1" ht="42">
      <c r="A453" s="95">
        <v>80111701</v>
      </c>
      <c r="B453" s="64" t="s">
        <v>455</v>
      </c>
      <c r="C453" s="63">
        <v>1</v>
      </c>
      <c r="D453" s="63">
        <v>1</v>
      </c>
      <c r="E453" s="70">
        <v>11.5</v>
      </c>
      <c r="F453" s="41">
        <v>1</v>
      </c>
      <c r="G453" s="67" t="s">
        <v>19</v>
      </c>
      <c r="H453" s="63">
        <v>4</v>
      </c>
      <c r="I453" s="134">
        <v>104556073</v>
      </c>
      <c r="J453" s="126">
        <f t="shared" si="11"/>
        <v>104556073</v>
      </c>
      <c r="K453" s="63">
        <v>0</v>
      </c>
      <c r="L453" s="63">
        <v>0</v>
      </c>
      <c r="M453" s="114" t="s">
        <v>211</v>
      </c>
      <c r="N453" s="38" t="s">
        <v>21</v>
      </c>
      <c r="O453" s="34" t="s">
        <v>212</v>
      </c>
      <c r="P453" s="71">
        <v>7235314</v>
      </c>
      <c r="Q453" s="115" t="s">
        <v>213</v>
      </c>
      <c r="R453" s="63"/>
    </row>
    <row r="454" spans="1:18" s="61" customFormat="1" ht="31.5">
      <c r="A454" s="95">
        <v>80111701</v>
      </c>
      <c r="B454" s="64" t="s">
        <v>456</v>
      </c>
      <c r="C454" s="63">
        <v>2</v>
      </c>
      <c r="D454" s="63">
        <v>2</v>
      </c>
      <c r="E454" s="70">
        <v>11</v>
      </c>
      <c r="F454" s="41">
        <v>1</v>
      </c>
      <c r="G454" s="67" t="s">
        <v>19</v>
      </c>
      <c r="H454" s="63">
        <v>4</v>
      </c>
      <c r="I454" s="134">
        <v>9000000</v>
      </c>
      <c r="J454" s="126">
        <f t="shared" si="11"/>
        <v>9000000</v>
      </c>
      <c r="K454" s="63">
        <v>0</v>
      </c>
      <c r="L454" s="63">
        <v>0</v>
      </c>
      <c r="M454" s="114" t="s">
        <v>211</v>
      </c>
      <c r="N454" s="38" t="s">
        <v>21</v>
      </c>
      <c r="O454" s="34" t="s">
        <v>212</v>
      </c>
      <c r="P454" s="71">
        <v>7235314</v>
      </c>
      <c r="Q454" s="115" t="s">
        <v>213</v>
      </c>
      <c r="R454" s="63"/>
    </row>
    <row r="455" spans="1:18" s="40" customFormat="1" ht="14.25" customHeight="1">
      <c r="A455" s="95">
        <v>20102301</v>
      </c>
      <c r="B455" s="64" t="s">
        <v>457</v>
      </c>
      <c r="C455" s="63">
        <v>1</v>
      </c>
      <c r="D455" s="63">
        <v>1</v>
      </c>
      <c r="E455" s="70">
        <v>12</v>
      </c>
      <c r="F455" s="41">
        <v>1</v>
      </c>
      <c r="G455" s="67" t="s">
        <v>19</v>
      </c>
      <c r="H455" s="63">
        <v>4</v>
      </c>
      <c r="I455" s="134">
        <v>4228896</v>
      </c>
      <c r="J455" s="126">
        <f t="shared" si="11"/>
        <v>4228896</v>
      </c>
      <c r="K455" s="63">
        <v>0</v>
      </c>
      <c r="L455" s="63">
        <v>0</v>
      </c>
      <c r="M455" s="114" t="s">
        <v>211</v>
      </c>
      <c r="N455" s="38" t="s">
        <v>21</v>
      </c>
      <c r="O455" s="34" t="s">
        <v>212</v>
      </c>
      <c r="P455" s="71">
        <v>7235314</v>
      </c>
      <c r="Q455" s="115" t="s">
        <v>213</v>
      </c>
      <c r="R455" s="63"/>
    </row>
    <row r="456" spans="1:18" s="40" customFormat="1" ht="14.25" customHeight="1">
      <c r="A456" s="95">
        <v>80141607</v>
      </c>
      <c r="B456" s="64" t="s">
        <v>340</v>
      </c>
      <c r="C456" s="63">
        <v>1</v>
      </c>
      <c r="D456" s="63">
        <v>1</v>
      </c>
      <c r="E456" s="70">
        <v>12</v>
      </c>
      <c r="F456" s="41">
        <v>1</v>
      </c>
      <c r="G456" s="67" t="s">
        <v>19</v>
      </c>
      <c r="H456" s="63">
        <v>4</v>
      </c>
      <c r="I456" s="134">
        <v>3763120</v>
      </c>
      <c r="J456" s="126">
        <f t="shared" si="11"/>
        <v>3763120</v>
      </c>
      <c r="K456" s="63">
        <v>0</v>
      </c>
      <c r="L456" s="63">
        <v>0</v>
      </c>
      <c r="M456" s="114" t="s">
        <v>211</v>
      </c>
      <c r="N456" s="38" t="s">
        <v>21</v>
      </c>
      <c r="O456" s="34" t="s">
        <v>212</v>
      </c>
      <c r="P456" s="71">
        <v>7235314</v>
      </c>
      <c r="Q456" s="115" t="s">
        <v>213</v>
      </c>
      <c r="R456" s="63"/>
    </row>
    <row r="457" spans="1:18" s="61" customFormat="1" ht="14.25" customHeight="1">
      <c r="A457" s="92">
        <v>80901117</v>
      </c>
      <c r="B457" s="37" t="s">
        <v>458</v>
      </c>
      <c r="C457" s="32">
        <v>1</v>
      </c>
      <c r="D457" s="32">
        <v>1</v>
      </c>
      <c r="E457" s="32">
        <v>12</v>
      </c>
      <c r="F457" s="32">
        <v>1</v>
      </c>
      <c r="G457" s="32" t="s">
        <v>19</v>
      </c>
      <c r="H457" s="32">
        <v>4</v>
      </c>
      <c r="I457" s="128">
        <v>36367330</v>
      </c>
      <c r="J457" s="126">
        <f t="shared" si="11"/>
        <v>36367330</v>
      </c>
      <c r="K457" s="32">
        <v>0</v>
      </c>
      <c r="L457" s="32">
        <v>0</v>
      </c>
      <c r="M457" s="114" t="s">
        <v>211</v>
      </c>
      <c r="N457" s="38" t="s">
        <v>21</v>
      </c>
      <c r="O457" s="34" t="s">
        <v>212</v>
      </c>
      <c r="P457" s="71">
        <v>7235314</v>
      </c>
      <c r="Q457" s="115" t="s">
        <v>213</v>
      </c>
      <c r="R457" s="32"/>
    </row>
    <row r="458" spans="1:18" s="61" customFormat="1" ht="14.25" customHeight="1">
      <c r="A458" s="92">
        <v>80111701</v>
      </c>
      <c r="B458" s="37" t="s">
        <v>459</v>
      </c>
      <c r="C458" s="32">
        <v>1</v>
      </c>
      <c r="D458" s="32">
        <v>1</v>
      </c>
      <c r="E458" s="32">
        <v>12</v>
      </c>
      <c r="F458" s="32">
        <v>1</v>
      </c>
      <c r="G458" s="32" t="s">
        <v>19</v>
      </c>
      <c r="H458" s="32">
        <v>4</v>
      </c>
      <c r="I458" s="128">
        <v>21820390</v>
      </c>
      <c r="J458" s="126">
        <f t="shared" si="11"/>
        <v>21820390</v>
      </c>
      <c r="K458" s="32">
        <v>0</v>
      </c>
      <c r="L458" s="32">
        <v>0</v>
      </c>
      <c r="M458" s="114" t="s">
        <v>211</v>
      </c>
      <c r="N458" s="38" t="s">
        <v>21</v>
      </c>
      <c r="O458" s="34" t="s">
        <v>212</v>
      </c>
      <c r="P458" s="71">
        <v>7235314</v>
      </c>
      <c r="Q458" s="115" t="s">
        <v>213</v>
      </c>
      <c r="R458" s="32"/>
    </row>
    <row r="459" spans="1:18" s="61" customFormat="1" ht="39.75" customHeight="1">
      <c r="A459" s="92">
        <v>80111701</v>
      </c>
      <c r="B459" s="37" t="s">
        <v>460</v>
      </c>
      <c r="C459" s="32">
        <v>1</v>
      </c>
      <c r="D459" s="32">
        <v>1</v>
      </c>
      <c r="E459" s="32">
        <v>12</v>
      </c>
      <c r="F459" s="32">
        <v>1</v>
      </c>
      <c r="G459" s="32" t="s">
        <v>19</v>
      </c>
      <c r="H459" s="32">
        <v>4</v>
      </c>
      <c r="I459" s="128">
        <v>21820390</v>
      </c>
      <c r="J459" s="126">
        <f t="shared" si="11"/>
        <v>21820390</v>
      </c>
      <c r="K459" s="32">
        <v>0</v>
      </c>
      <c r="L459" s="32">
        <v>0</v>
      </c>
      <c r="M459" s="114" t="s">
        <v>211</v>
      </c>
      <c r="N459" s="38" t="s">
        <v>21</v>
      </c>
      <c r="O459" s="34" t="s">
        <v>212</v>
      </c>
      <c r="P459" s="71">
        <v>7235314</v>
      </c>
      <c r="Q459" s="115" t="s">
        <v>213</v>
      </c>
      <c r="R459" s="35"/>
    </row>
    <row r="460" spans="1:18" s="61" customFormat="1" ht="39.75" customHeight="1">
      <c r="A460" s="46">
        <v>20102301</v>
      </c>
      <c r="B460" s="47" t="s">
        <v>461</v>
      </c>
      <c r="C460" s="32">
        <v>1</v>
      </c>
      <c r="D460" s="32">
        <v>1</v>
      </c>
      <c r="E460" s="32">
        <v>12</v>
      </c>
      <c r="F460" s="32">
        <v>1</v>
      </c>
      <c r="G460" s="32" t="s">
        <v>19</v>
      </c>
      <c r="H460" s="32">
        <v>4</v>
      </c>
      <c r="I460" s="124">
        <v>3580000</v>
      </c>
      <c r="J460" s="126">
        <f t="shared" si="11"/>
        <v>3580000</v>
      </c>
      <c r="K460" s="32">
        <v>0</v>
      </c>
      <c r="L460" s="32">
        <v>0</v>
      </c>
      <c r="M460" s="114" t="s">
        <v>211</v>
      </c>
      <c r="N460" s="38" t="s">
        <v>21</v>
      </c>
      <c r="O460" s="34" t="s">
        <v>212</v>
      </c>
      <c r="P460" s="71">
        <v>7235314</v>
      </c>
      <c r="Q460" s="115" t="s">
        <v>213</v>
      </c>
      <c r="R460" s="43"/>
    </row>
    <row r="461" spans="1:18" s="61" customFormat="1" ht="39.75" customHeight="1">
      <c r="A461" s="46">
        <v>80141607</v>
      </c>
      <c r="B461" s="47" t="s">
        <v>462</v>
      </c>
      <c r="C461" s="32">
        <v>1</v>
      </c>
      <c r="D461" s="32">
        <v>1</v>
      </c>
      <c r="E461" s="32">
        <v>12</v>
      </c>
      <c r="F461" s="32">
        <v>1</v>
      </c>
      <c r="G461" s="32" t="s">
        <v>19</v>
      </c>
      <c r="H461" s="32">
        <v>4</v>
      </c>
      <c r="I461" s="124">
        <v>5464000</v>
      </c>
      <c r="J461" s="126">
        <f t="shared" si="11"/>
        <v>5464000</v>
      </c>
      <c r="K461" s="32">
        <v>0</v>
      </c>
      <c r="L461" s="32">
        <v>0</v>
      </c>
      <c r="M461" s="114" t="s">
        <v>211</v>
      </c>
      <c r="N461" s="38" t="s">
        <v>21</v>
      </c>
      <c r="O461" s="34" t="s">
        <v>212</v>
      </c>
      <c r="P461" s="71">
        <v>7235314</v>
      </c>
      <c r="Q461" s="115" t="s">
        <v>213</v>
      </c>
      <c r="R461" s="43"/>
    </row>
    <row r="462" spans="1:18" s="40" customFormat="1" ht="39.75" customHeight="1">
      <c r="A462" s="51">
        <v>80111701</v>
      </c>
      <c r="B462" s="37" t="s">
        <v>463</v>
      </c>
      <c r="C462" s="35">
        <v>2</v>
      </c>
      <c r="D462" s="35">
        <v>2</v>
      </c>
      <c r="E462" s="35">
        <v>1</v>
      </c>
      <c r="F462" s="35">
        <v>11</v>
      </c>
      <c r="G462" s="35" t="s">
        <v>19</v>
      </c>
      <c r="H462" s="35">
        <v>4</v>
      </c>
      <c r="I462" s="126">
        <v>33336718.800000004</v>
      </c>
      <c r="J462" s="126">
        <v>33336718.800000004</v>
      </c>
      <c r="K462" s="32">
        <v>0</v>
      </c>
      <c r="L462" s="32">
        <v>0</v>
      </c>
      <c r="M462" s="114" t="s">
        <v>211</v>
      </c>
      <c r="N462" s="38" t="s">
        <v>21</v>
      </c>
      <c r="O462" s="34" t="s">
        <v>212</v>
      </c>
      <c r="P462" s="71">
        <v>7235314</v>
      </c>
      <c r="Q462" s="115" t="s">
        <v>213</v>
      </c>
      <c r="R462" s="35"/>
    </row>
    <row r="463" spans="1:18" s="40" customFormat="1" ht="39.75" customHeight="1">
      <c r="A463" s="51">
        <v>80111701</v>
      </c>
      <c r="B463" s="37" t="s">
        <v>464</v>
      </c>
      <c r="C463" s="35">
        <v>2</v>
      </c>
      <c r="D463" s="35">
        <v>2</v>
      </c>
      <c r="E463" s="35">
        <v>1</v>
      </c>
      <c r="F463" s="35">
        <v>10</v>
      </c>
      <c r="G463" s="35" t="s">
        <v>19</v>
      </c>
      <c r="H463" s="35">
        <v>4</v>
      </c>
      <c r="I463" s="126">
        <v>30306108.000000004</v>
      </c>
      <c r="J463" s="126">
        <v>30306108.000000004</v>
      </c>
      <c r="K463" s="32">
        <v>0</v>
      </c>
      <c r="L463" s="32">
        <v>0</v>
      </c>
      <c r="M463" s="114" t="s">
        <v>211</v>
      </c>
      <c r="N463" s="38" t="s">
        <v>21</v>
      </c>
      <c r="O463" s="34" t="s">
        <v>212</v>
      </c>
      <c r="P463" s="71">
        <v>7235314</v>
      </c>
      <c r="Q463" s="115" t="s">
        <v>213</v>
      </c>
      <c r="R463" s="35"/>
    </row>
    <row r="464" spans="1:18" s="40" customFormat="1" ht="39.75" customHeight="1">
      <c r="A464" s="51">
        <v>80111701</v>
      </c>
      <c r="B464" s="37" t="s">
        <v>465</v>
      </c>
      <c r="C464" s="35">
        <v>2</v>
      </c>
      <c r="D464" s="35">
        <v>2</v>
      </c>
      <c r="E464" s="35">
        <v>1</v>
      </c>
      <c r="F464" s="35">
        <v>10</v>
      </c>
      <c r="G464" s="35" t="s">
        <v>19</v>
      </c>
      <c r="H464" s="35">
        <v>4</v>
      </c>
      <c r="I464" s="126">
        <v>30306108.000000004</v>
      </c>
      <c r="J464" s="126">
        <v>30306108.000000004</v>
      </c>
      <c r="K464" s="32">
        <v>0</v>
      </c>
      <c r="L464" s="32">
        <v>0</v>
      </c>
      <c r="M464" s="114" t="s">
        <v>211</v>
      </c>
      <c r="N464" s="38" t="s">
        <v>21</v>
      </c>
      <c r="O464" s="34" t="s">
        <v>212</v>
      </c>
      <c r="P464" s="71">
        <v>7235314</v>
      </c>
      <c r="Q464" s="115" t="s">
        <v>213</v>
      </c>
      <c r="R464" s="35"/>
    </row>
    <row r="465" spans="1:18" s="40" customFormat="1" ht="39.75" customHeight="1">
      <c r="A465" s="51">
        <v>80111701</v>
      </c>
      <c r="B465" s="37" t="s">
        <v>466</v>
      </c>
      <c r="C465" s="35">
        <v>2</v>
      </c>
      <c r="D465" s="35">
        <v>2</v>
      </c>
      <c r="E465" s="35">
        <v>1</v>
      </c>
      <c r="F465" s="35">
        <v>9</v>
      </c>
      <c r="G465" s="35" t="s">
        <v>19</v>
      </c>
      <c r="H465" s="35">
        <v>4</v>
      </c>
      <c r="I465" s="126">
        <v>27275497.200000003</v>
      </c>
      <c r="J465" s="126">
        <v>27275497.200000003</v>
      </c>
      <c r="K465" s="32">
        <v>0</v>
      </c>
      <c r="L465" s="32">
        <v>0</v>
      </c>
      <c r="M465" s="114" t="s">
        <v>211</v>
      </c>
      <c r="N465" s="38" t="s">
        <v>21</v>
      </c>
      <c r="O465" s="34" t="s">
        <v>212</v>
      </c>
      <c r="P465" s="71">
        <v>7235314</v>
      </c>
      <c r="Q465" s="115" t="s">
        <v>213</v>
      </c>
      <c r="R465" s="35"/>
    </row>
    <row r="466" spans="1:18" s="40" customFormat="1" ht="39.75" customHeight="1">
      <c r="A466" s="51">
        <v>80111701</v>
      </c>
      <c r="B466" s="37" t="s">
        <v>466</v>
      </c>
      <c r="C466" s="35">
        <v>2</v>
      </c>
      <c r="D466" s="35">
        <v>2</v>
      </c>
      <c r="E466" s="35">
        <v>1</v>
      </c>
      <c r="F466" s="35">
        <v>9</v>
      </c>
      <c r="G466" s="35" t="s">
        <v>19</v>
      </c>
      <c r="H466" s="35">
        <v>4</v>
      </c>
      <c r="I466" s="126">
        <v>27275497.200000003</v>
      </c>
      <c r="J466" s="126">
        <v>27275497.200000003</v>
      </c>
      <c r="K466" s="32">
        <v>0</v>
      </c>
      <c r="L466" s="32">
        <v>0</v>
      </c>
      <c r="M466" s="114" t="s">
        <v>211</v>
      </c>
      <c r="N466" s="38" t="s">
        <v>21</v>
      </c>
      <c r="O466" s="34" t="s">
        <v>212</v>
      </c>
      <c r="P466" s="71">
        <v>7235314</v>
      </c>
      <c r="Q466" s="115" t="s">
        <v>213</v>
      </c>
      <c r="R466" s="35"/>
    </row>
    <row r="467" spans="1:18" s="40" customFormat="1" ht="39.75" customHeight="1">
      <c r="A467" s="51">
        <v>80141607</v>
      </c>
      <c r="B467" s="37" t="s">
        <v>451</v>
      </c>
      <c r="C467" s="35">
        <v>2</v>
      </c>
      <c r="D467" s="35">
        <v>2</v>
      </c>
      <c r="E467" s="35">
        <v>1</v>
      </c>
      <c r="F467" s="35">
        <v>9</v>
      </c>
      <c r="G467" s="36" t="s">
        <v>104</v>
      </c>
      <c r="H467" s="35">
        <v>4</v>
      </c>
      <c r="I467" s="126">
        <v>6997566</v>
      </c>
      <c r="J467" s="126">
        <v>6997566</v>
      </c>
      <c r="K467" s="32">
        <v>0</v>
      </c>
      <c r="L467" s="32">
        <v>0</v>
      </c>
      <c r="M467" s="114" t="s">
        <v>211</v>
      </c>
      <c r="N467" s="38" t="s">
        <v>21</v>
      </c>
      <c r="O467" s="34" t="s">
        <v>212</v>
      </c>
      <c r="P467" s="71">
        <v>7235314</v>
      </c>
      <c r="Q467" s="115" t="s">
        <v>213</v>
      </c>
      <c r="R467" s="35"/>
    </row>
    <row r="468" spans="1:18" s="23" customFormat="1" ht="43.5" customHeight="1">
      <c r="A468" s="96">
        <v>85101700</v>
      </c>
      <c r="B468" s="81" t="s">
        <v>469</v>
      </c>
      <c r="C468" s="76">
        <v>1</v>
      </c>
      <c r="D468" s="76">
        <v>1</v>
      </c>
      <c r="E468" s="76">
        <v>11</v>
      </c>
      <c r="F468" s="76">
        <v>1</v>
      </c>
      <c r="G468" s="76" t="s">
        <v>19</v>
      </c>
      <c r="H468" s="76">
        <v>0</v>
      </c>
      <c r="I468" s="135">
        <v>34924182</v>
      </c>
      <c r="J468" s="135">
        <v>34924182</v>
      </c>
      <c r="K468" s="76">
        <v>0</v>
      </c>
      <c r="L468" s="76">
        <v>0</v>
      </c>
      <c r="M468" s="76" t="s">
        <v>467</v>
      </c>
      <c r="N468" s="76" t="s">
        <v>470</v>
      </c>
      <c r="O468" s="34" t="s">
        <v>471</v>
      </c>
      <c r="P468" s="71">
        <v>7235314</v>
      </c>
      <c r="Q468" s="78" t="s">
        <v>472</v>
      </c>
      <c r="R468" s="79"/>
    </row>
    <row r="469" spans="1:18" s="23" customFormat="1" ht="43.5" customHeight="1">
      <c r="A469" s="96">
        <v>72102900</v>
      </c>
      <c r="B469" s="81" t="s">
        <v>473</v>
      </c>
      <c r="C469" s="76">
        <v>4</v>
      </c>
      <c r="D469" s="76">
        <v>4</v>
      </c>
      <c r="E469" s="76">
        <v>3</v>
      </c>
      <c r="F469" s="76">
        <v>1</v>
      </c>
      <c r="G469" s="76" t="s">
        <v>218</v>
      </c>
      <c r="H469" s="76">
        <v>0</v>
      </c>
      <c r="I469" s="135">
        <v>170000000</v>
      </c>
      <c r="J469" s="135">
        <v>170000000</v>
      </c>
      <c r="K469" s="76">
        <v>0</v>
      </c>
      <c r="L469" s="76">
        <v>0</v>
      </c>
      <c r="M469" s="76" t="s">
        <v>467</v>
      </c>
      <c r="N469" s="76" t="s">
        <v>470</v>
      </c>
      <c r="O469" s="34" t="s">
        <v>471</v>
      </c>
      <c r="P469" s="71">
        <v>7235314</v>
      </c>
      <c r="Q469" s="78" t="s">
        <v>472</v>
      </c>
      <c r="R469" s="80"/>
    </row>
    <row r="470" spans="1:18" s="23" customFormat="1" ht="43.5" customHeight="1">
      <c r="A470" s="96">
        <v>72102900</v>
      </c>
      <c r="B470" s="81" t="s">
        <v>474</v>
      </c>
      <c r="C470" s="76">
        <v>5</v>
      </c>
      <c r="D470" s="76">
        <v>5</v>
      </c>
      <c r="E470" s="76">
        <v>4</v>
      </c>
      <c r="F470" s="76">
        <v>1</v>
      </c>
      <c r="G470" s="76" t="s">
        <v>218</v>
      </c>
      <c r="H470" s="76">
        <v>0</v>
      </c>
      <c r="I470" s="135">
        <v>140000000</v>
      </c>
      <c r="J470" s="135">
        <v>140000000</v>
      </c>
      <c r="K470" s="76">
        <v>0</v>
      </c>
      <c r="L470" s="76">
        <v>0</v>
      </c>
      <c r="M470" s="76" t="s">
        <v>467</v>
      </c>
      <c r="N470" s="76" t="s">
        <v>475</v>
      </c>
      <c r="O470" s="34" t="s">
        <v>471</v>
      </c>
      <c r="P470" s="71">
        <v>7235314</v>
      </c>
      <c r="Q470" s="78" t="s">
        <v>472</v>
      </c>
      <c r="R470" s="80"/>
    </row>
    <row r="471" spans="1:18" s="23" customFormat="1" ht="43.5" customHeight="1">
      <c r="A471" s="96">
        <v>72102900</v>
      </c>
      <c r="B471" s="81" t="s">
        <v>476</v>
      </c>
      <c r="C471" s="76">
        <v>5</v>
      </c>
      <c r="D471" s="76">
        <v>5</v>
      </c>
      <c r="E471" s="76">
        <v>4</v>
      </c>
      <c r="F471" s="76">
        <v>1</v>
      </c>
      <c r="G471" s="76" t="s">
        <v>218</v>
      </c>
      <c r="H471" s="76">
        <v>0</v>
      </c>
      <c r="I471" s="135">
        <v>180000000</v>
      </c>
      <c r="J471" s="135">
        <v>180000000</v>
      </c>
      <c r="K471" s="76">
        <v>0</v>
      </c>
      <c r="L471" s="76">
        <v>0</v>
      </c>
      <c r="M471" s="76" t="s">
        <v>467</v>
      </c>
      <c r="N471" s="76" t="s">
        <v>475</v>
      </c>
      <c r="O471" s="34" t="s">
        <v>471</v>
      </c>
      <c r="P471" s="71">
        <v>7235314</v>
      </c>
      <c r="Q471" s="78" t="s">
        <v>472</v>
      </c>
      <c r="R471" s="80"/>
    </row>
    <row r="472" spans="1:18" s="23" customFormat="1" ht="43.5" customHeight="1">
      <c r="A472" s="96">
        <v>72102900</v>
      </c>
      <c r="B472" s="81" t="s">
        <v>477</v>
      </c>
      <c r="C472" s="76">
        <v>4</v>
      </c>
      <c r="D472" s="76">
        <v>4</v>
      </c>
      <c r="E472" s="76">
        <v>5</v>
      </c>
      <c r="F472" s="76">
        <v>1</v>
      </c>
      <c r="G472" s="76" t="s">
        <v>218</v>
      </c>
      <c r="H472" s="76">
        <v>0</v>
      </c>
      <c r="I472" s="135">
        <v>290000000</v>
      </c>
      <c r="J472" s="135">
        <v>290000000</v>
      </c>
      <c r="K472" s="76">
        <v>0</v>
      </c>
      <c r="L472" s="76">
        <v>0</v>
      </c>
      <c r="M472" s="76" t="s">
        <v>467</v>
      </c>
      <c r="N472" s="76" t="s">
        <v>478</v>
      </c>
      <c r="O472" s="34" t="s">
        <v>471</v>
      </c>
      <c r="P472" s="71">
        <v>7235314</v>
      </c>
      <c r="Q472" s="78" t="s">
        <v>472</v>
      </c>
      <c r="R472" s="80"/>
    </row>
    <row r="473" spans="1:18" s="23" customFormat="1" ht="43.5" customHeight="1">
      <c r="A473" s="96">
        <v>72102900</v>
      </c>
      <c r="B473" s="81" t="s">
        <v>479</v>
      </c>
      <c r="C473" s="76">
        <v>5</v>
      </c>
      <c r="D473" s="76">
        <v>5</v>
      </c>
      <c r="E473" s="76">
        <v>7</v>
      </c>
      <c r="F473" s="76">
        <v>1</v>
      </c>
      <c r="G473" s="76" t="s">
        <v>218</v>
      </c>
      <c r="H473" s="76">
        <v>0</v>
      </c>
      <c r="I473" s="135">
        <v>400000000</v>
      </c>
      <c r="J473" s="135">
        <v>400000000</v>
      </c>
      <c r="K473" s="76">
        <v>0</v>
      </c>
      <c r="L473" s="76">
        <v>0</v>
      </c>
      <c r="M473" s="76" t="s">
        <v>467</v>
      </c>
      <c r="N473" s="76" t="s">
        <v>470</v>
      </c>
      <c r="O473" s="34" t="s">
        <v>471</v>
      </c>
      <c r="P473" s="71">
        <v>7235314</v>
      </c>
      <c r="Q473" s="78" t="s">
        <v>472</v>
      </c>
      <c r="R473" s="80"/>
    </row>
    <row r="474" spans="1:18" s="23" customFormat="1" ht="43.5" customHeight="1">
      <c r="A474" s="96">
        <v>72151500</v>
      </c>
      <c r="B474" s="81" t="s">
        <v>480</v>
      </c>
      <c r="C474" s="76">
        <v>3</v>
      </c>
      <c r="D474" s="76">
        <v>3</v>
      </c>
      <c r="E474" s="76">
        <v>9</v>
      </c>
      <c r="F474" s="76">
        <v>1</v>
      </c>
      <c r="G474" s="76" t="s">
        <v>218</v>
      </c>
      <c r="H474" s="76">
        <v>0</v>
      </c>
      <c r="I474" s="135">
        <v>1245000000</v>
      </c>
      <c r="J474" s="135">
        <v>1230227454</v>
      </c>
      <c r="K474" s="76">
        <v>0</v>
      </c>
      <c r="L474" s="76">
        <v>0</v>
      </c>
      <c r="M474" s="76" t="s">
        <v>467</v>
      </c>
      <c r="N474" s="76" t="s">
        <v>470</v>
      </c>
      <c r="O474" s="34" t="s">
        <v>471</v>
      </c>
      <c r="P474" s="71">
        <v>7235314</v>
      </c>
      <c r="Q474" s="78" t="s">
        <v>472</v>
      </c>
      <c r="R474" s="80"/>
    </row>
    <row r="475" spans="1:18" s="23" customFormat="1" ht="43.5" customHeight="1">
      <c r="A475" s="96">
        <v>72151500</v>
      </c>
      <c r="B475" s="81" t="s">
        <v>481</v>
      </c>
      <c r="C475" s="76">
        <v>3</v>
      </c>
      <c r="D475" s="76">
        <v>3</v>
      </c>
      <c r="E475" s="76">
        <v>6</v>
      </c>
      <c r="F475" s="76">
        <v>1</v>
      </c>
      <c r="G475" s="76" t="s">
        <v>218</v>
      </c>
      <c r="H475" s="76">
        <v>0</v>
      </c>
      <c r="I475" s="135">
        <v>75000000</v>
      </c>
      <c r="J475" s="135">
        <v>75000000</v>
      </c>
      <c r="K475" s="76">
        <v>0</v>
      </c>
      <c r="L475" s="76">
        <v>0</v>
      </c>
      <c r="M475" s="76" t="s">
        <v>467</v>
      </c>
      <c r="N475" s="76" t="s">
        <v>470</v>
      </c>
      <c r="O475" s="34" t="s">
        <v>471</v>
      </c>
      <c r="P475" s="71">
        <v>7235314</v>
      </c>
      <c r="Q475" s="78" t="s">
        <v>472</v>
      </c>
      <c r="R475" s="80"/>
    </row>
    <row r="476" spans="1:18" s="23" customFormat="1" ht="43.5" customHeight="1">
      <c r="A476" s="96">
        <v>81101500</v>
      </c>
      <c r="B476" s="82" t="s">
        <v>482</v>
      </c>
      <c r="C476" s="76">
        <v>5</v>
      </c>
      <c r="D476" s="76">
        <v>5</v>
      </c>
      <c r="E476" s="76">
        <v>7</v>
      </c>
      <c r="F476" s="76">
        <v>1</v>
      </c>
      <c r="G476" s="76" t="s">
        <v>218</v>
      </c>
      <c r="H476" s="76">
        <v>0</v>
      </c>
      <c r="I476" s="135">
        <v>200000000</v>
      </c>
      <c r="J476" s="135">
        <v>200000000</v>
      </c>
      <c r="K476" s="76">
        <v>0</v>
      </c>
      <c r="L476" s="76">
        <v>0</v>
      </c>
      <c r="M476" s="76" t="s">
        <v>467</v>
      </c>
      <c r="N476" s="76" t="s">
        <v>475</v>
      </c>
      <c r="O476" s="34" t="s">
        <v>471</v>
      </c>
      <c r="P476" s="71">
        <v>7235314</v>
      </c>
      <c r="Q476" s="78" t="s">
        <v>472</v>
      </c>
      <c r="R476" s="80"/>
    </row>
    <row r="477" spans="1:18" s="23" customFormat="1" ht="43.5" customHeight="1">
      <c r="A477" s="96">
        <v>72102900</v>
      </c>
      <c r="B477" s="81" t="s">
        <v>483</v>
      </c>
      <c r="C477" s="76">
        <v>5</v>
      </c>
      <c r="D477" s="76">
        <v>5</v>
      </c>
      <c r="E477" s="76">
        <v>3</v>
      </c>
      <c r="F477" s="76">
        <v>1</v>
      </c>
      <c r="G477" s="76" t="s">
        <v>218</v>
      </c>
      <c r="H477" s="76">
        <v>0</v>
      </c>
      <c r="I477" s="135">
        <v>100000000</v>
      </c>
      <c r="J477" s="135">
        <v>100000000</v>
      </c>
      <c r="K477" s="76">
        <v>0</v>
      </c>
      <c r="L477" s="76">
        <v>0</v>
      </c>
      <c r="M477" s="76" t="s">
        <v>467</v>
      </c>
      <c r="N477" s="76" t="s">
        <v>470</v>
      </c>
      <c r="O477" s="34" t="s">
        <v>471</v>
      </c>
      <c r="P477" s="71">
        <v>7235314</v>
      </c>
      <c r="Q477" s="78" t="s">
        <v>472</v>
      </c>
      <c r="R477" s="80"/>
    </row>
    <row r="478" spans="1:18" s="23" customFormat="1" ht="43.5" customHeight="1">
      <c r="A478" s="96">
        <v>72102900</v>
      </c>
      <c r="B478" s="81" t="s">
        <v>484</v>
      </c>
      <c r="C478" s="76">
        <v>3</v>
      </c>
      <c r="D478" s="76">
        <v>3</v>
      </c>
      <c r="E478" s="76">
        <v>1</v>
      </c>
      <c r="F478" s="76">
        <v>1</v>
      </c>
      <c r="G478" s="76" t="s">
        <v>53</v>
      </c>
      <c r="H478" s="76">
        <v>0</v>
      </c>
      <c r="I478" s="135">
        <v>10000000</v>
      </c>
      <c r="J478" s="135">
        <v>10000000</v>
      </c>
      <c r="K478" s="76">
        <v>0</v>
      </c>
      <c r="L478" s="76">
        <v>0</v>
      </c>
      <c r="M478" s="76" t="s">
        <v>467</v>
      </c>
      <c r="N478" s="76" t="s">
        <v>470</v>
      </c>
      <c r="O478" s="34" t="s">
        <v>471</v>
      </c>
      <c r="P478" s="71">
        <v>7235314</v>
      </c>
      <c r="Q478" s="78" t="s">
        <v>472</v>
      </c>
      <c r="R478" s="80"/>
    </row>
    <row r="479" spans="1:18" s="23" customFormat="1" ht="43.5" customHeight="1">
      <c r="A479" s="96">
        <v>81101500</v>
      </c>
      <c r="B479" s="81" t="s">
        <v>485</v>
      </c>
      <c r="C479" s="76">
        <v>5</v>
      </c>
      <c r="D479" s="76">
        <v>5</v>
      </c>
      <c r="E479" s="76">
        <v>6</v>
      </c>
      <c r="F479" s="76">
        <v>1</v>
      </c>
      <c r="G479" s="76" t="s">
        <v>218</v>
      </c>
      <c r="H479" s="76">
        <v>0</v>
      </c>
      <c r="I479" s="135">
        <v>100000000</v>
      </c>
      <c r="J479" s="135">
        <v>100000000</v>
      </c>
      <c r="K479" s="76">
        <v>0</v>
      </c>
      <c r="L479" s="76">
        <v>0</v>
      </c>
      <c r="M479" s="76" t="s">
        <v>467</v>
      </c>
      <c r="N479" s="76" t="s">
        <v>470</v>
      </c>
      <c r="O479" s="34" t="s">
        <v>471</v>
      </c>
      <c r="P479" s="71">
        <v>7235314</v>
      </c>
      <c r="Q479" s="78" t="s">
        <v>472</v>
      </c>
      <c r="R479" s="80"/>
    </row>
    <row r="480" spans="1:18" s="23" customFormat="1" ht="43.5" customHeight="1">
      <c r="A480" s="96">
        <v>81101500</v>
      </c>
      <c r="B480" s="81" t="s">
        <v>486</v>
      </c>
      <c r="C480" s="76">
        <v>1</v>
      </c>
      <c r="D480" s="76">
        <v>1</v>
      </c>
      <c r="E480" s="76">
        <v>11</v>
      </c>
      <c r="F480" s="76">
        <v>1</v>
      </c>
      <c r="G480" s="76" t="s">
        <v>19</v>
      </c>
      <c r="H480" s="76">
        <v>0</v>
      </c>
      <c r="I480" s="135">
        <v>34924182</v>
      </c>
      <c r="J480" s="135">
        <v>34924182</v>
      </c>
      <c r="K480" s="76">
        <v>0</v>
      </c>
      <c r="L480" s="76">
        <v>0</v>
      </c>
      <c r="M480" s="76" t="s">
        <v>467</v>
      </c>
      <c r="N480" s="76" t="s">
        <v>470</v>
      </c>
      <c r="O480" s="34" t="s">
        <v>471</v>
      </c>
      <c r="P480" s="71">
        <v>7235314</v>
      </c>
      <c r="Q480" s="78" t="s">
        <v>472</v>
      </c>
      <c r="R480" s="80"/>
    </row>
    <row r="481" spans="1:18" s="23" customFormat="1" ht="43.5" customHeight="1">
      <c r="A481" s="96">
        <v>81101500</v>
      </c>
      <c r="B481" s="81" t="s">
        <v>487</v>
      </c>
      <c r="C481" s="76">
        <v>1</v>
      </c>
      <c r="D481" s="76">
        <v>1</v>
      </c>
      <c r="E481" s="76">
        <v>11</v>
      </c>
      <c r="F481" s="76">
        <v>1</v>
      </c>
      <c r="G481" s="76" t="s">
        <v>19</v>
      </c>
      <c r="H481" s="76">
        <v>0</v>
      </c>
      <c r="I481" s="135">
        <v>34924182</v>
      </c>
      <c r="J481" s="135">
        <v>34924182</v>
      </c>
      <c r="K481" s="76">
        <v>0</v>
      </c>
      <c r="L481" s="76">
        <v>0</v>
      </c>
      <c r="M481" s="76" t="s">
        <v>467</v>
      </c>
      <c r="N481" s="76" t="s">
        <v>470</v>
      </c>
      <c r="O481" s="34" t="s">
        <v>471</v>
      </c>
      <c r="P481" s="71">
        <v>7235314</v>
      </c>
      <c r="Q481" s="78" t="s">
        <v>472</v>
      </c>
      <c r="R481" s="80"/>
    </row>
    <row r="482" spans="1:18" s="23" customFormat="1" ht="43.5" customHeight="1">
      <c r="A482" s="96">
        <v>81101500</v>
      </c>
      <c r="B482" s="81" t="s">
        <v>487</v>
      </c>
      <c r="C482" s="76">
        <v>1</v>
      </c>
      <c r="D482" s="76">
        <v>1</v>
      </c>
      <c r="E482" s="76">
        <v>11</v>
      </c>
      <c r="F482" s="76">
        <v>1</v>
      </c>
      <c r="G482" s="76" t="s">
        <v>19</v>
      </c>
      <c r="H482" s="76">
        <v>0</v>
      </c>
      <c r="I482" s="135">
        <v>34924182</v>
      </c>
      <c r="J482" s="135">
        <v>34924182</v>
      </c>
      <c r="K482" s="76">
        <v>0</v>
      </c>
      <c r="L482" s="76">
        <v>0</v>
      </c>
      <c r="M482" s="76" t="s">
        <v>467</v>
      </c>
      <c r="N482" s="76" t="s">
        <v>470</v>
      </c>
      <c r="O482" s="34" t="s">
        <v>471</v>
      </c>
      <c r="P482" s="71">
        <v>7235314</v>
      </c>
      <c r="Q482" s="78" t="s">
        <v>472</v>
      </c>
      <c r="R482" s="80"/>
    </row>
    <row r="483" spans="1:18" s="23" customFormat="1" ht="43.5" customHeight="1">
      <c r="A483" s="96">
        <v>80111600</v>
      </c>
      <c r="B483" s="81" t="s">
        <v>488</v>
      </c>
      <c r="C483" s="76">
        <v>1</v>
      </c>
      <c r="D483" s="76">
        <v>2</v>
      </c>
      <c r="E483" s="76">
        <v>11</v>
      </c>
      <c r="F483" s="76">
        <v>1</v>
      </c>
      <c r="G483" s="76" t="s">
        <v>19</v>
      </c>
      <c r="H483" s="76">
        <v>0</v>
      </c>
      <c r="I483" s="135">
        <v>34924182</v>
      </c>
      <c r="J483" s="135">
        <v>34924182</v>
      </c>
      <c r="K483" s="76">
        <v>0</v>
      </c>
      <c r="L483" s="76">
        <v>0</v>
      </c>
      <c r="M483" s="76" t="s">
        <v>467</v>
      </c>
      <c r="N483" s="76" t="s">
        <v>470</v>
      </c>
      <c r="O483" s="34" t="s">
        <v>471</v>
      </c>
      <c r="P483" s="71">
        <v>7235314</v>
      </c>
      <c r="Q483" s="78" t="s">
        <v>472</v>
      </c>
      <c r="R483" s="79"/>
    </row>
    <row r="484" spans="1:18" s="23" customFormat="1" ht="43.5" customHeight="1">
      <c r="A484" s="96">
        <v>80111600</v>
      </c>
      <c r="B484" s="81" t="s">
        <v>488</v>
      </c>
      <c r="C484" s="76">
        <v>1</v>
      </c>
      <c r="D484" s="76">
        <v>2</v>
      </c>
      <c r="E484" s="76">
        <v>11</v>
      </c>
      <c r="F484" s="76">
        <v>1</v>
      </c>
      <c r="G484" s="76" t="s">
        <v>19</v>
      </c>
      <c r="H484" s="76">
        <v>0</v>
      </c>
      <c r="I484" s="135">
        <v>34924182</v>
      </c>
      <c r="J484" s="135">
        <v>34924182</v>
      </c>
      <c r="K484" s="76">
        <v>0</v>
      </c>
      <c r="L484" s="76">
        <v>0</v>
      </c>
      <c r="M484" s="76" t="s">
        <v>467</v>
      </c>
      <c r="N484" s="76" t="s">
        <v>470</v>
      </c>
      <c r="O484" s="34" t="s">
        <v>471</v>
      </c>
      <c r="P484" s="71">
        <v>7235314</v>
      </c>
      <c r="Q484" s="78" t="s">
        <v>472</v>
      </c>
      <c r="R484" s="76"/>
    </row>
    <row r="485" spans="1:18" s="23" customFormat="1" ht="43.5" customHeight="1">
      <c r="A485" s="96">
        <v>80101504</v>
      </c>
      <c r="B485" s="81" t="s">
        <v>489</v>
      </c>
      <c r="C485" s="76">
        <v>9</v>
      </c>
      <c r="D485" s="76">
        <v>10</v>
      </c>
      <c r="E485" s="76">
        <v>3</v>
      </c>
      <c r="F485" s="76">
        <v>1</v>
      </c>
      <c r="G485" s="76" t="s">
        <v>19</v>
      </c>
      <c r="H485" s="76">
        <v>0</v>
      </c>
      <c r="I485" s="135">
        <v>15000000</v>
      </c>
      <c r="J485" s="135">
        <v>15000000</v>
      </c>
      <c r="K485" s="76">
        <v>0</v>
      </c>
      <c r="L485" s="76">
        <v>0</v>
      </c>
      <c r="M485" s="76" t="s">
        <v>467</v>
      </c>
      <c r="N485" s="76" t="s">
        <v>470</v>
      </c>
      <c r="O485" s="34" t="s">
        <v>471</v>
      </c>
      <c r="P485" s="71">
        <v>7235314</v>
      </c>
      <c r="Q485" s="78" t="s">
        <v>472</v>
      </c>
      <c r="R485" s="76"/>
    </row>
    <row r="486" spans="1:18" s="23" customFormat="1" ht="43.5" customHeight="1">
      <c r="A486" s="96">
        <v>80101604</v>
      </c>
      <c r="B486" s="81" t="s">
        <v>490</v>
      </c>
      <c r="C486" s="76">
        <v>1</v>
      </c>
      <c r="D486" s="76">
        <v>2</v>
      </c>
      <c r="E486" s="76">
        <v>11</v>
      </c>
      <c r="F486" s="76">
        <v>1</v>
      </c>
      <c r="G486" s="76" t="s">
        <v>19</v>
      </c>
      <c r="H486" s="76">
        <v>0</v>
      </c>
      <c r="I486" s="135">
        <v>34924182</v>
      </c>
      <c r="J486" s="135">
        <v>34924182</v>
      </c>
      <c r="K486" s="76">
        <v>0</v>
      </c>
      <c r="L486" s="76">
        <v>0</v>
      </c>
      <c r="M486" s="76" t="s">
        <v>467</v>
      </c>
      <c r="N486" s="76" t="s">
        <v>470</v>
      </c>
      <c r="O486" s="34" t="s">
        <v>471</v>
      </c>
      <c r="P486" s="71">
        <v>7235314</v>
      </c>
      <c r="Q486" s="78" t="s">
        <v>472</v>
      </c>
      <c r="R486" s="76"/>
    </row>
    <row r="487" spans="1:18" s="23" customFormat="1" ht="43.5" customHeight="1">
      <c r="A487" s="96">
        <v>81101500</v>
      </c>
      <c r="B487" s="81" t="s">
        <v>491</v>
      </c>
      <c r="C487" s="76">
        <v>1</v>
      </c>
      <c r="D487" s="76">
        <v>2</v>
      </c>
      <c r="E487" s="76">
        <v>11</v>
      </c>
      <c r="F487" s="76">
        <v>1</v>
      </c>
      <c r="G487" s="76" t="s">
        <v>19</v>
      </c>
      <c r="H487" s="76">
        <v>0</v>
      </c>
      <c r="I487" s="135">
        <v>34924182</v>
      </c>
      <c r="J487" s="135">
        <v>34924182</v>
      </c>
      <c r="K487" s="76">
        <v>0</v>
      </c>
      <c r="L487" s="76">
        <v>0</v>
      </c>
      <c r="M487" s="76" t="s">
        <v>467</v>
      </c>
      <c r="N487" s="76" t="s">
        <v>470</v>
      </c>
      <c r="O487" s="34" t="s">
        <v>471</v>
      </c>
      <c r="P487" s="71">
        <v>7235314</v>
      </c>
      <c r="Q487" s="78" t="s">
        <v>472</v>
      </c>
      <c r="R487" s="76"/>
    </row>
    <row r="488" spans="1:18" s="23" customFormat="1" ht="43.5" customHeight="1">
      <c r="A488" s="96">
        <v>81101500</v>
      </c>
      <c r="B488" s="81" t="s">
        <v>491</v>
      </c>
      <c r="C488" s="76">
        <v>1</v>
      </c>
      <c r="D488" s="76">
        <v>2</v>
      </c>
      <c r="E488" s="76">
        <v>11</v>
      </c>
      <c r="F488" s="76">
        <v>1</v>
      </c>
      <c r="G488" s="76" t="s">
        <v>19</v>
      </c>
      <c r="H488" s="76">
        <v>0</v>
      </c>
      <c r="I488" s="135">
        <v>34924182</v>
      </c>
      <c r="J488" s="135">
        <v>34924182</v>
      </c>
      <c r="K488" s="76">
        <v>0</v>
      </c>
      <c r="L488" s="76">
        <v>0</v>
      </c>
      <c r="M488" s="76" t="s">
        <v>467</v>
      </c>
      <c r="N488" s="76" t="s">
        <v>470</v>
      </c>
      <c r="O488" s="34" t="s">
        <v>471</v>
      </c>
      <c r="P488" s="71">
        <v>7235314</v>
      </c>
      <c r="Q488" s="78" t="s">
        <v>472</v>
      </c>
      <c r="R488" s="76"/>
    </row>
    <row r="489" spans="1:18" s="23" customFormat="1" ht="43.5" customHeight="1">
      <c r="A489" s="96">
        <v>81101500</v>
      </c>
      <c r="B489" s="81" t="s">
        <v>492</v>
      </c>
      <c r="C489" s="76">
        <v>1</v>
      </c>
      <c r="D489" s="76">
        <v>2</v>
      </c>
      <c r="E489" s="76">
        <v>11</v>
      </c>
      <c r="F489" s="76">
        <v>1</v>
      </c>
      <c r="G489" s="76" t="s">
        <v>19</v>
      </c>
      <c r="H489" s="76">
        <v>0</v>
      </c>
      <c r="I489" s="135">
        <v>34924182</v>
      </c>
      <c r="J489" s="135">
        <v>34924182</v>
      </c>
      <c r="K489" s="76">
        <v>0</v>
      </c>
      <c r="L489" s="76">
        <v>0</v>
      </c>
      <c r="M489" s="76" t="s">
        <v>467</v>
      </c>
      <c r="N489" s="76" t="s">
        <v>470</v>
      </c>
      <c r="O489" s="34" t="s">
        <v>471</v>
      </c>
      <c r="P489" s="71">
        <v>7235314</v>
      </c>
      <c r="Q489" s="78" t="s">
        <v>472</v>
      </c>
      <c r="R489" s="76"/>
    </row>
    <row r="490" spans="1:18" s="23" customFormat="1" ht="43.5" customHeight="1">
      <c r="A490" s="96">
        <v>81101500</v>
      </c>
      <c r="B490" s="81" t="s">
        <v>492</v>
      </c>
      <c r="C490" s="76">
        <v>1</v>
      </c>
      <c r="D490" s="76">
        <v>2</v>
      </c>
      <c r="E490" s="76">
        <v>11</v>
      </c>
      <c r="F490" s="76">
        <v>1</v>
      </c>
      <c r="G490" s="76" t="s">
        <v>19</v>
      </c>
      <c r="H490" s="76">
        <v>0</v>
      </c>
      <c r="I490" s="135">
        <v>34924182</v>
      </c>
      <c r="J490" s="135">
        <v>34924182</v>
      </c>
      <c r="K490" s="76">
        <v>0</v>
      </c>
      <c r="L490" s="76">
        <v>0</v>
      </c>
      <c r="M490" s="76" t="s">
        <v>467</v>
      </c>
      <c r="N490" s="76" t="s">
        <v>470</v>
      </c>
      <c r="O490" s="34" t="s">
        <v>471</v>
      </c>
      <c r="P490" s="71">
        <v>7235314</v>
      </c>
      <c r="Q490" s="78" t="s">
        <v>472</v>
      </c>
      <c r="R490" s="76"/>
    </row>
    <row r="491" spans="1:18" s="23" customFormat="1" ht="43.5" customHeight="1">
      <c r="A491" s="96">
        <v>81101500</v>
      </c>
      <c r="B491" s="81" t="s">
        <v>493</v>
      </c>
      <c r="C491" s="76">
        <v>1</v>
      </c>
      <c r="D491" s="76">
        <v>2</v>
      </c>
      <c r="E491" s="76">
        <v>11</v>
      </c>
      <c r="F491" s="76">
        <v>1</v>
      </c>
      <c r="G491" s="76" t="s">
        <v>19</v>
      </c>
      <c r="H491" s="76">
        <v>0</v>
      </c>
      <c r="I491" s="135">
        <v>34924182</v>
      </c>
      <c r="J491" s="135">
        <v>34924182</v>
      </c>
      <c r="K491" s="76">
        <v>0</v>
      </c>
      <c r="L491" s="76">
        <v>0</v>
      </c>
      <c r="M491" s="76" t="s">
        <v>467</v>
      </c>
      <c r="N491" s="76" t="s">
        <v>470</v>
      </c>
      <c r="O491" s="34" t="s">
        <v>471</v>
      </c>
      <c r="P491" s="71">
        <v>7235314</v>
      </c>
      <c r="Q491" s="78" t="s">
        <v>472</v>
      </c>
      <c r="R491" s="77"/>
    </row>
    <row r="492" spans="1:18" s="23" customFormat="1" ht="43.5" customHeight="1">
      <c r="A492" s="96">
        <v>81100000</v>
      </c>
      <c r="B492" s="81" t="s">
        <v>494</v>
      </c>
      <c r="C492" s="76">
        <v>1</v>
      </c>
      <c r="D492" s="76">
        <v>2</v>
      </c>
      <c r="E492" s="76">
        <v>11</v>
      </c>
      <c r="F492" s="76">
        <v>1</v>
      </c>
      <c r="G492" s="76" t="s">
        <v>19</v>
      </c>
      <c r="H492" s="76">
        <v>0</v>
      </c>
      <c r="I492" s="135">
        <v>34924182</v>
      </c>
      <c r="J492" s="135">
        <v>34924182</v>
      </c>
      <c r="K492" s="76">
        <v>0</v>
      </c>
      <c r="L492" s="76">
        <v>0</v>
      </c>
      <c r="M492" s="76" t="s">
        <v>467</v>
      </c>
      <c r="N492" s="76" t="s">
        <v>470</v>
      </c>
      <c r="O492" s="34" t="s">
        <v>471</v>
      </c>
      <c r="P492" s="71">
        <v>7235314</v>
      </c>
      <c r="Q492" s="78" t="s">
        <v>472</v>
      </c>
      <c r="R492" s="77"/>
    </row>
    <row r="493" spans="1:18" s="23" customFormat="1" ht="43.5" customHeight="1">
      <c r="A493" s="96">
        <v>81100000</v>
      </c>
      <c r="B493" s="81" t="s">
        <v>494</v>
      </c>
      <c r="C493" s="76">
        <v>1</v>
      </c>
      <c r="D493" s="76">
        <v>2</v>
      </c>
      <c r="E493" s="76">
        <v>11</v>
      </c>
      <c r="F493" s="76">
        <v>1</v>
      </c>
      <c r="G493" s="76" t="s">
        <v>19</v>
      </c>
      <c r="H493" s="76">
        <v>0</v>
      </c>
      <c r="I493" s="135">
        <v>34924182</v>
      </c>
      <c r="J493" s="135">
        <v>34924182</v>
      </c>
      <c r="K493" s="76">
        <v>0</v>
      </c>
      <c r="L493" s="76">
        <v>0</v>
      </c>
      <c r="M493" s="76" t="s">
        <v>467</v>
      </c>
      <c r="N493" s="76" t="s">
        <v>470</v>
      </c>
      <c r="O493" s="34" t="s">
        <v>471</v>
      </c>
      <c r="P493" s="71">
        <v>7235314</v>
      </c>
      <c r="Q493" s="78" t="s">
        <v>472</v>
      </c>
      <c r="R493" s="77"/>
    </row>
    <row r="494" spans="1:18" s="23" customFormat="1" ht="43.5" customHeight="1">
      <c r="A494" s="96">
        <v>81101700</v>
      </c>
      <c r="B494" s="81" t="s">
        <v>495</v>
      </c>
      <c r="C494" s="76">
        <v>1</v>
      </c>
      <c r="D494" s="76">
        <v>2</v>
      </c>
      <c r="E494" s="76">
        <v>11</v>
      </c>
      <c r="F494" s="76">
        <v>1</v>
      </c>
      <c r="G494" s="76" t="s">
        <v>19</v>
      </c>
      <c r="H494" s="76">
        <v>0</v>
      </c>
      <c r="I494" s="135">
        <v>34924182</v>
      </c>
      <c r="J494" s="135">
        <v>34924182</v>
      </c>
      <c r="K494" s="76">
        <v>0</v>
      </c>
      <c r="L494" s="76">
        <v>0</v>
      </c>
      <c r="M494" s="76" t="s">
        <v>467</v>
      </c>
      <c r="N494" s="76" t="s">
        <v>470</v>
      </c>
      <c r="O494" s="34" t="s">
        <v>471</v>
      </c>
      <c r="P494" s="71">
        <v>7235314</v>
      </c>
      <c r="Q494" s="78" t="s">
        <v>472</v>
      </c>
      <c r="R494" s="77"/>
    </row>
    <row r="495" spans="1:18" s="23" customFormat="1" ht="43.5" customHeight="1">
      <c r="A495" s="96">
        <v>80120000</v>
      </c>
      <c r="B495" s="81" t="s">
        <v>496</v>
      </c>
      <c r="C495" s="76">
        <v>1</v>
      </c>
      <c r="D495" s="76">
        <v>2</v>
      </c>
      <c r="E495" s="76">
        <v>11</v>
      </c>
      <c r="F495" s="76">
        <v>1</v>
      </c>
      <c r="G495" s="76" t="s">
        <v>19</v>
      </c>
      <c r="H495" s="76">
        <v>0</v>
      </c>
      <c r="I495" s="135">
        <v>34924182</v>
      </c>
      <c r="J495" s="135">
        <v>34924182</v>
      </c>
      <c r="K495" s="76">
        <v>0</v>
      </c>
      <c r="L495" s="76">
        <v>0</v>
      </c>
      <c r="M495" s="76" t="s">
        <v>467</v>
      </c>
      <c r="N495" s="76" t="s">
        <v>470</v>
      </c>
      <c r="O495" s="34" t="s">
        <v>471</v>
      </c>
      <c r="P495" s="71">
        <v>7235314</v>
      </c>
      <c r="Q495" s="78" t="s">
        <v>472</v>
      </c>
      <c r="R495" s="77"/>
    </row>
    <row r="496" spans="1:18" s="23" customFormat="1" ht="43.5" customHeight="1">
      <c r="A496" s="96" t="s">
        <v>497</v>
      </c>
      <c r="B496" s="81" t="s">
        <v>498</v>
      </c>
      <c r="C496" s="76">
        <v>3</v>
      </c>
      <c r="D496" s="76">
        <v>1</v>
      </c>
      <c r="E496" s="76">
        <v>11</v>
      </c>
      <c r="F496" s="76">
        <v>1</v>
      </c>
      <c r="G496" s="76" t="s">
        <v>228</v>
      </c>
      <c r="H496" s="76">
        <v>0</v>
      </c>
      <c r="I496" s="135">
        <v>50000000</v>
      </c>
      <c r="J496" s="135">
        <v>50000000</v>
      </c>
      <c r="K496" s="76">
        <v>0</v>
      </c>
      <c r="L496" s="76">
        <v>0</v>
      </c>
      <c r="M496" s="76" t="s">
        <v>467</v>
      </c>
      <c r="N496" s="76" t="s">
        <v>470</v>
      </c>
      <c r="O496" s="34" t="s">
        <v>471</v>
      </c>
      <c r="P496" s="71">
        <v>7235314</v>
      </c>
      <c r="Q496" s="78" t="s">
        <v>472</v>
      </c>
      <c r="R496" s="79"/>
    </row>
    <row r="497" spans="1:18" s="23" customFormat="1" ht="43.5" customHeight="1">
      <c r="A497" s="96" t="s">
        <v>497</v>
      </c>
      <c r="B497" s="81" t="s">
        <v>499</v>
      </c>
      <c r="C497" s="76">
        <v>3</v>
      </c>
      <c r="D497" s="76">
        <v>1</v>
      </c>
      <c r="E497" s="76">
        <v>11</v>
      </c>
      <c r="F497" s="76">
        <v>1</v>
      </c>
      <c r="G497" s="76" t="s">
        <v>228</v>
      </c>
      <c r="H497" s="76">
        <v>0</v>
      </c>
      <c r="I497" s="135">
        <v>30000000</v>
      </c>
      <c r="J497" s="135">
        <v>30000000</v>
      </c>
      <c r="K497" s="76">
        <v>0</v>
      </c>
      <c r="L497" s="76">
        <v>0</v>
      </c>
      <c r="M497" s="76" t="s">
        <v>467</v>
      </c>
      <c r="N497" s="76" t="s">
        <v>470</v>
      </c>
      <c r="O497" s="34" t="s">
        <v>471</v>
      </c>
      <c r="P497" s="71">
        <v>7235314</v>
      </c>
      <c r="Q497" s="78" t="s">
        <v>472</v>
      </c>
      <c r="R497" s="79"/>
    </row>
    <row r="498" spans="1:18" s="23" customFormat="1" ht="43.5" customHeight="1">
      <c r="A498" s="96" t="s">
        <v>497</v>
      </c>
      <c r="B498" s="81" t="s">
        <v>500</v>
      </c>
      <c r="C498" s="76">
        <v>3</v>
      </c>
      <c r="D498" s="76">
        <v>1</v>
      </c>
      <c r="E498" s="76">
        <v>11</v>
      </c>
      <c r="F498" s="76">
        <v>1</v>
      </c>
      <c r="G498" s="76" t="s">
        <v>228</v>
      </c>
      <c r="H498" s="76">
        <v>0</v>
      </c>
      <c r="I498" s="135">
        <v>20000000</v>
      </c>
      <c r="J498" s="135">
        <v>20000000</v>
      </c>
      <c r="K498" s="76">
        <v>0</v>
      </c>
      <c r="L498" s="76">
        <v>0</v>
      </c>
      <c r="M498" s="76" t="s">
        <v>467</v>
      </c>
      <c r="N498" s="76" t="s">
        <v>470</v>
      </c>
      <c r="O498" s="34" t="s">
        <v>471</v>
      </c>
      <c r="P498" s="71">
        <v>7235314</v>
      </c>
      <c r="Q498" s="78" t="s">
        <v>472</v>
      </c>
      <c r="R498" s="79"/>
    </row>
    <row r="499" spans="1:18" s="23" customFormat="1" ht="43.5" customHeight="1">
      <c r="A499" s="96" t="s">
        <v>501</v>
      </c>
      <c r="B499" s="81" t="s">
        <v>502</v>
      </c>
      <c r="C499" s="76">
        <v>6</v>
      </c>
      <c r="D499" s="76">
        <v>1</v>
      </c>
      <c r="E499" s="76">
        <v>11</v>
      </c>
      <c r="F499" s="76">
        <v>1</v>
      </c>
      <c r="G499" s="76" t="s">
        <v>503</v>
      </c>
      <c r="H499" s="76">
        <v>0</v>
      </c>
      <c r="I499" s="135">
        <v>385151636</v>
      </c>
      <c r="J499" s="135">
        <v>385151636</v>
      </c>
      <c r="K499" s="76">
        <v>0</v>
      </c>
      <c r="L499" s="76">
        <v>0</v>
      </c>
      <c r="M499" s="76" t="s">
        <v>467</v>
      </c>
      <c r="N499" s="76" t="s">
        <v>470</v>
      </c>
      <c r="O499" s="34" t="s">
        <v>471</v>
      </c>
      <c r="P499" s="71">
        <v>7235314</v>
      </c>
      <c r="Q499" s="78" t="s">
        <v>472</v>
      </c>
      <c r="R499" s="79"/>
    </row>
    <row r="500" spans="1:18" s="23" customFormat="1" ht="43.5" customHeight="1">
      <c r="A500" s="96" t="s">
        <v>504</v>
      </c>
      <c r="B500" s="81" t="s">
        <v>505</v>
      </c>
      <c r="C500" s="76">
        <v>3</v>
      </c>
      <c r="D500" s="76">
        <v>1</v>
      </c>
      <c r="E500" s="76">
        <v>11</v>
      </c>
      <c r="F500" s="76">
        <v>1</v>
      </c>
      <c r="G500" s="76" t="s">
        <v>228</v>
      </c>
      <c r="H500" s="76">
        <v>0</v>
      </c>
      <c r="I500" s="135">
        <v>150000000</v>
      </c>
      <c r="J500" s="135">
        <v>150000000</v>
      </c>
      <c r="K500" s="76">
        <v>0</v>
      </c>
      <c r="L500" s="76">
        <v>0</v>
      </c>
      <c r="M500" s="76" t="s">
        <v>467</v>
      </c>
      <c r="N500" s="76" t="s">
        <v>470</v>
      </c>
      <c r="O500" s="34" t="s">
        <v>471</v>
      </c>
      <c r="P500" s="71">
        <v>7235314</v>
      </c>
      <c r="Q500" s="78" t="s">
        <v>472</v>
      </c>
      <c r="R500" s="79"/>
    </row>
    <row r="501" spans="1:18" s="23" customFormat="1" ht="43.5" customHeight="1">
      <c r="A501" s="96" t="s">
        <v>506</v>
      </c>
      <c r="B501" s="81" t="s">
        <v>507</v>
      </c>
      <c r="C501" s="76">
        <v>3</v>
      </c>
      <c r="D501" s="76">
        <v>1</v>
      </c>
      <c r="E501" s="76">
        <v>11</v>
      </c>
      <c r="F501" s="76">
        <v>1</v>
      </c>
      <c r="G501" s="76" t="s">
        <v>228</v>
      </c>
      <c r="H501" s="76">
        <v>0</v>
      </c>
      <c r="I501" s="135">
        <v>150000000</v>
      </c>
      <c r="J501" s="135">
        <v>150000000</v>
      </c>
      <c r="K501" s="76">
        <v>0</v>
      </c>
      <c r="L501" s="76">
        <v>0</v>
      </c>
      <c r="M501" s="76" t="s">
        <v>467</v>
      </c>
      <c r="N501" s="76" t="s">
        <v>470</v>
      </c>
      <c r="O501" s="34" t="s">
        <v>471</v>
      </c>
      <c r="P501" s="71">
        <v>7235314</v>
      </c>
      <c r="Q501" s="78" t="s">
        <v>472</v>
      </c>
      <c r="R501" s="79"/>
    </row>
    <row r="502" spans="1:18" s="23" customFormat="1" ht="43.5" customHeight="1">
      <c r="A502" s="96" t="s">
        <v>501</v>
      </c>
      <c r="B502" s="81" t="s">
        <v>508</v>
      </c>
      <c r="C502" s="76">
        <v>3</v>
      </c>
      <c r="D502" s="76">
        <v>1</v>
      </c>
      <c r="E502" s="76">
        <v>11</v>
      </c>
      <c r="F502" s="76">
        <v>1</v>
      </c>
      <c r="G502" s="76" t="s">
        <v>228</v>
      </c>
      <c r="H502" s="76">
        <v>0</v>
      </c>
      <c r="I502" s="135">
        <v>230683448</v>
      </c>
      <c r="J502" s="135">
        <v>230683448</v>
      </c>
      <c r="K502" s="76">
        <v>0</v>
      </c>
      <c r="L502" s="76">
        <v>0</v>
      </c>
      <c r="M502" s="76" t="s">
        <v>467</v>
      </c>
      <c r="N502" s="76" t="s">
        <v>470</v>
      </c>
      <c r="O502" s="34" t="s">
        <v>471</v>
      </c>
      <c r="P502" s="71">
        <v>7235314</v>
      </c>
      <c r="Q502" s="78" t="s">
        <v>472</v>
      </c>
      <c r="R502" s="79"/>
    </row>
    <row r="503" spans="1:18" s="23" customFormat="1" ht="43.5" customHeight="1">
      <c r="A503" s="96" t="s">
        <v>509</v>
      </c>
      <c r="B503" s="81" t="s">
        <v>510</v>
      </c>
      <c r="C503" s="76">
        <v>1</v>
      </c>
      <c r="D503" s="76">
        <v>1</v>
      </c>
      <c r="E503" s="76">
        <v>11</v>
      </c>
      <c r="F503" s="76">
        <v>1</v>
      </c>
      <c r="G503" s="76" t="s">
        <v>228</v>
      </c>
      <c r="H503" s="76">
        <v>0</v>
      </c>
      <c r="I503" s="135">
        <v>150000000</v>
      </c>
      <c r="J503" s="135">
        <v>150000000</v>
      </c>
      <c r="K503" s="76">
        <v>0</v>
      </c>
      <c r="L503" s="76">
        <v>0</v>
      </c>
      <c r="M503" s="76" t="s">
        <v>467</v>
      </c>
      <c r="N503" s="76" t="s">
        <v>470</v>
      </c>
      <c r="O503" s="34" t="s">
        <v>471</v>
      </c>
      <c r="P503" s="71">
        <v>7235314</v>
      </c>
      <c r="Q503" s="78" t="s">
        <v>472</v>
      </c>
      <c r="R503" s="79"/>
    </row>
    <row r="504" spans="1:18" s="23" customFormat="1" ht="43.5" customHeight="1">
      <c r="A504" s="96" t="s">
        <v>511</v>
      </c>
      <c r="B504" s="81" t="s">
        <v>512</v>
      </c>
      <c r="C504" s="76">
        <v>3</v>
      </c>
      <c r="D504" s="76">
        <v>1</v>
      </c>
      <c r="E504" s="76">
        <v>11</v>
      </c>
      <c r="F504" s="76">
        <v>1</v>
      </c>
      <c r="G504" s="76" t="s">
        <v>228</v>
      </c>
      <c r="H504" s="76">
        <v>0</v>
      </c>
      <c r="I504" s="135">
        <v>350000000</v>
      </c>
      <c r="J504" s="135">
        <v>350000000</v>
      </c>
      <c r="K504" s="76">
        <v>0</v>
      </c>
      <c r="L504" s="76">
        <v>0</v>
      </c>
      <c r="M504" s="76" t="s">
        <v>467</v>
      </c>
      <c r="N504" s="76" t="s">
        <v>470</v>
      </c>
      <c r="O504" s="34" t="s">
        <v>471</v>
      </c>
      <c r="P504" s="71">
        <v>7235314</v>
      </c>
      <c r="Q504" s="78" t="s">
        <v>472</v>
      </c>
      <c r="R504" s="79"/>
    </row>
    <row r="505" spans="1:18" s="23" customFormat="1" ht="43.5" customHeight="1">
      <c r="A505" s="96">
        <v>81112103</v>
      </c>
      <c r="B505" s="81" t="s">
        <v>513</v>
      </c>
      <c r="C505" s="76">
        <v>3</v>
      </c>
      <c r="D505" s="76">
        <v>1</v>
      </c>
      <c r="E505" s="76">
        <v>11</v>
      </c>
      <c r="F505" s="76">
        <v>1</v>
      </c>
      <c r="G505" s="76" t="s">
        <v>228</v>
      </c>
      <c r="H505" s="76">
        <v>0</v>
      </c>
      <c r="I505" s="135">
        <v>50000000</v>
      </c>
      <c r="J505" s="135">
        <v>50000000</v>
      </c>
      <c r="K505" s="76">
        <v>0</v>
      </c>
      <c r="L505" s="76">
        <v>0</v>
      </c>
      <c r="M505" s="76" t="s">
        <v>467</v>
      </c>
      <c r="N505" s="76" t="s">
        <v>470</v>
      </c>
      <c r="O505" s="34" t="s">
        <v>471</v>
      </c>
      <c r="P505" s="71">
        <v>7235314</v>
      </c>
      <c r="Q505" s="78" t="s">
        <v>472</v>
      </c>
      <c r="R505" s="79"/>
    </row>
    <row r="506" spans="1:18" s="23" customFormat="1" ht="43.5" customHeight="1">
      <c r="A506" s="96" t="s">
        <v>514</v>
      </c>
      <c r="B506" s="81" t="s">
        <v>515</v>
      </c>
      <c r="C506" s="76">
        <v>3</v>
      </c>
      <c r="D506" s="76">
        <v>1</v>
      </c>
      <c r="E506" s="76">
        <v>11</v>
      </c>
      <c r="F506" s="76">
        <v>1</v>
      </c>
      <c r="G506" s="76" t="s">
        <v>228</v>
      </c>
      <c r="H506" s="76">
        <v>0</v>
      </c>
      <c r="I506" s="135">
        <v>100000000</v>
      </c>
      <c r="J506" s="135">
        <v>100000000</v>
      </c>
      <c r="K506" s="76">
        <v>0</v>
      </c>
      <c r="L506" s="76">
        <v>0</v>
      </c>
      <c r="M506" s="76" t="s">
        <v>467</v>
      </c>
      <c r="N506" s="76" t="s">
        <v>470</v>
      </c>
      <c r="O506" s="34" t="s">
        <v>471</v>
      </c>
      <c r="P506" s="71">
        <v>7235314</v>
      </c>
      <c r="Q506" s="78" t="s">
        <v>472</v>
      </c>
      <c r="R506" s="79"/>
    </row>
    <row r="507" spans="1:18" s="23" customFormat="1" ht="43.5" customHeight="1">
      <c r="A507" s="96" t="s">
        <v>514</v>
      </c>
      <c r="B507" s="81" t="s">
        <v>516</v>
      </c>
      <c r="C507" s="76">
        <v>3</v>
      </c>
      <c r="D507" s="76">
        <v>1</v>
      </c>
      <c r="E507" s="76">
        <v>11</v>
      </c>
      <c r="F507" s="76">
        <v>1</v>
      </c>
      <c r="G507" s="76" t="s">
        <v>228</v>
      </c>
      <c r="H507" s="76">
        <v>0</v>
      </c>
      <c r="I507" s="135">
        <v>100000000</v>
      </c>
      <c r="J507" s="135">
        <v>100000000</v>
      </c>
      <c r="K507" s="76">
        <v>0</v>
      </c>
      <c r="L507" s="76">
        <v>0</v>
      </c>
      <c r="M507" s="76" t="s">
        <v>467</v>
      </c>
      <c r="N507" s="76" t="s">
        <v>470</v>
      </c>
      <c r="O507" s="34" t="s">
        <v>471</v>
      </c>
      <c r="P507" s="71">
        <v>7235314</v>
      </c>
      <c r="Q507" s="78" t="s">
        <v>472</v>
      </c>
      <c r="R507" s="79"/>
    </row>
    <row r="508" spans="1:18" s="23" customFormat="1" ht="43.5" customHeight="1">
      <c r="A508" s="96" t="s">
        <v>514</v>
      </c>
      <c r="B508" s="81" t="s">
        <v>517</v>
      </c>
      <c r="C508" s="76">
        <v>3</v>
      </c>
      <c r="D508" s="76">
        <v>1</v>
      </c>
      <c r="E508" s="76">
        <v>11</v>
      </c>
      <c r="F508" s="76">
        <v>1</v>
      </c>
      <c r="G508" s="76" t="s">
        <v>228</v>
      </c>
      <c r="H508" s="76">
        <v>0</v>
      </c>
      <c r="I508" s="135">
        <v>125000000</v>
      </c>
      <c r="J508" s="135">
        <v>125000000</v>
      </c>
      <c r="K508" s="76">
        <v>0</v>
      </c>
      <c r="L508" s="76">
        <v>0</v>
      </c>
      <c r="M508" s="76" t="s">
        <v>467</v>
      </c>
      <c r="N508" s="76" t="s">
        <v>470</v>
      </c>
      <c r="O508" s="34" t="s">
        <v>471</v>
      </c>
      <c r="P508" s="71">
        <v>7235314</v>
      </c>
      <c r="Q508" s="78" t="s">
        <v>472</v>
      </c>
      <c r="R508" s="79"/>
    </row>
    <row r="509" spans="1:18" s="23" customFormat="1" ht="43.5" customHeight="1">
      <c r="A509" s="96" t="s">
        <v>514</v>
      </c>
      <c r="B509" s="81" t="s">
        <v>518</v>
      </c>
      <c r="C509" s="76">
        <v>3</v>
      </c>
      <c r="D509" s="76">
        <v>1</v>
      </c>
      <c r="E509" s="76">
        <v>11</v>
      </c>
      <c r="F509" s="76">
        <v>1</v>
      </c>
      <c r="G509" s="76" t="s">
        <v>228</v>
      </c>
      <c r="H509" s="76">
        <v>0</v>
      </c>
      <c r="I509" s="135">
        <v>100000000</v>
      </c>
      <c r="J509" s="135">
        <v>100000000</v>
      </c>
      <c r="K509" s="76">
        <v>0</v>
      </c>
      <c r="L509" s="76">
        <v>0</v>
      </c>
      <c r="M509" s="76" t="s">
        <v>467</v>
      </c>
      <c r="N509" s="76" t="s">
        <v>470</v>
      </c>
      <c r="O509" s="34" t="s">
        <v>471</v>
      </c>
      <c r="P509" s="71">
        <v>7235314</v>
      </c>
      <c r="Q509" s="78" t="s">
        <v>472</v>
      </c>
      <c r="R509" s="79"/>
    </row>
    <row r="510" spans="1:18" s="23" customFormat="1" ht="43.5" customHeight="1">
      <c r="A510" s="96" t="s">
        <v>519</v>
      </c>
      <c r="B510" s="81" t="s">
        <v>520</v>
      </c>
      <c r="C510" s="76">
        <v>1</v>
      </c>
      <c r="D510" s="76">
        <v>1</v>
      </c>
      <c r="E510" s="76">
        <v>11</v>
      </c>
      <c r="F510" s="76">
        <v>1</v>
      </c>
      <c r="G510" s="76" t="s">
        <v>19</v>
      </c>
      <c r="H510" s="76">
        <v>0</v>
      </c>
      <c r="I510" s="135">
        <v>34924182</v>
      </c>
      <c r="J510" s="135">
        <v>34924182</v>
      </c>
      <c r="K510" s="76">
        <v>0</v>
      </c>
      <c r="L510" s="76">
        <v>0</v>
      </c>
      <c r="M510" s="76" t="s">
        <v>467</v>
      </c>
      <c r="N510" s="76" t="s">
        <v>470</v>
      </c>
      <c r="O510" s="34" t="s">
        <v>471</v>
      </c>
      <c r="P510" s="71">
        <v>7235314</v>
      </c>
      <c r="Q510" s="78" t="s">
        <v>472</v>
      </c>
      <c r="R510" s="79"/>
    </row>
    <row r="511" spans="1:18" s="23" customFormat="1" ht="43.5" customHeight="1">
      <c r="A511" s="96" t="s">
        <v>514</v>
      </c>
      <c r="B511" s="81" t="s">
        <v>521</v>
      </c>
      <c r="C511" s="76">
        <v>1</v>
      </c>
      <c r="D511" s="76">
        <v>1</v>
      </c>
      <c r="E511" s="76">
        <v>11</v>
      </c>
      <c r="F511" s="76">
        <v>1</v>
      </c>
      <c r="G511" s="76" t="s">
        <v>19</v>
      </c>
      <c r="H511" s="76">
        <v>0</v>
      </c>
      <c r="I511" s="135">
        <v>34924182</v>
      </c>
      <c r="J511" s="135">
        <v>34924182</v>
      </c>
      <c r="K511" s="76">
        <v>0</v>
      </c>
      <c r="L511" s="76">
        <v>0</v>
      </c>
      <c r="M511" s="76" t="s">
        <v>467</v>
      </c>
      <c r="N511" s="76" t="s">
        <v>470</v>
      </c>
      <c r="O511" s="34" t="s">
        <v>471</v>
      </c>
      <c r="P511" s="71">
        <v>7235314</v>
      </c>
      <c r="Q511" s="78" t="s">
        <v>472</v>
      </c>
      <c r="R511" s="79"/>
    </row>
  </sheetData>
  <sheetProtection/>
  <mergeCells count="1">
    <mergeCell ref="A1:R3"/>
  </mergeCells>
  <conditionalFormatting sqref="A209">
    <cfRule type="expression" priority="10" dxfId="8" stopIfTrue="1">
      <formula>Hoja1!#REF!="A9"</formula>
    </cfRule>
    <cfRule type="expression" priority="11" dxfId="7" stopIfTrue="1">
      <formula>Hoja1!#REF!="A8"</formula>
    </cfRule>
    <cfRule type="expression" priority="12" dxfId="6" stopIfTrue="1">
      <formula>Hoja1!#REF!="A7"</formula>
    </cfRule>
    <cfRule type="expression" priority="13" dxfId="27" stopIfTrue="1">
      <formula>Hoja1!#REF!="A6"</formula>
    </cfRule>
    <cfRule type="expression" priority="14" dxfId="28" stopIfTrue="1">
      <formula>Hoja1!#REF!="A5"</formula>
    </cfRule>
    <cfRule type="expression" priority="15" dxfId="29" stopIfTrue="1">
      <formula>Hoja1!#REF!="A4"</formula>
    </cfRule>
    <cfRule type="expression" priority="16" dxfId="30" stopIfTrue="1">
      <formula>Hoja1!#REF!="A3"</formula>
    </cfRule>
    <cfRule type="expression" priority="17" dxfId="31" stopIfTrue="1">
      <formula>Hoja1!#REF!="A2"</formula>
    </cfRule>
    <cfRule type="expression" priority="18" dxfId="32" stopIfTrue="1">
      <formula>Hoja1!#REF!="A1"</formula>
    </cfRule>
  </conditionalFormatting>
  <conditionalFormatting sqref="A203:A204">
    <cfRule type="expression" priority="26" dxfId="8" stopIfTrue="1">
      <formula>Hoja1!#REF!="A9"</formula>
    </cfRule>
    <cfRule type="expression" priority="27" dxfId="7" stopIfTrue="1">
      <formula>Hoja1!#REF!="A8"</formula>
    </cfRule>
    <cfRule type="expression" priority="28" dxfId="6" stopIfTrue="1">
      <formula>Hoja1!#REF!="A7"</formula>
    </cfRule>
    <cfRule type="expression" priority="29" dxfId="27" stopIfTrue="1">
      <formula>Hoja1!#REF!="A6"</formula>
    </cfRule>
    <cfRule type="expression" priority="30" dxfId="28" stopIfTrue="1">
      <formula>Hoja1!#REF!="A5"</formula>
    </cfRule>
    <cfRule type="expression" priority="31" dxfId="29" stopIfTrue="1">
      <formula>Hoja1!#REF!="A4"</formula>
    </cfRule>
    <cfRule type="expression" priority="32" dxfId="30" stopIfTrue="1">
      <formula>Hoja1!#REF!="A3"</formula>
    </cfRule>
    <cfRule type="expression" priority="33" dxfId="31" stopIfTrue="1">
      <formula>Hoja1!#REF!="A2"</formula>
    </cfRule>
    <cfRule type="expression" priority="34" dxfId="32" stopIfTrue="1">
      <formula>Hoja1!#REF!="A1"</formula>
    </cfRule>
  </conditionalFormatting>
  <conditionalFormatting sqref="A406:A407">
    <cfRule type="expression" priority="1" dxfId="8" stopIfTrue="1">
      <formula>Hoja1!#REF!="A9"</formula>
    </cfRule>
    <cfRule type="expression" priority="2" dxfId="7" stopIfTrue="1">
      <formula>Hoja1!#REF!="A8"</formula>
    </cfRule>
    <cfRule type="expression" priority="3" dxfId="6" stopIfTrue="1">
      <formula>Hoja1!#REF!="A7"</formula>
    </cfRule>
    <cfRule type="expression" priority="4" dxfId="27" stopIfTrue="1">
      <formula>Hoja1!#REF!="A6"</formula>
    </cfRule>
    <cfRule type="expression" priority="5" dxfId="28" stopIfTrue="1">
      <formula>Hoja1!#REF!="A5"</formula>
    </cfRule>
    <cfRule type="expression" priority="6" dxfId="29" stopIfTrue="1">
      <formula>Hoja1!#REF!="A4"</formula>
    </cfRule>
    <cfRule type="expression" priority="7" dxfId="30" stopIfTrue="1">
      <formula>Hoja1!#REF!="A3"</formula>
    </cfRule>
    <cfRule type="expression" priority="8" dxfId="31" stopIfTrue="1">
      <formula>Hoja1!#REF!="A2"</formula>
    </cfRule>
    <cfRule type="expression" priority="9" dxfId="32" stopIfTrue="1">
      <formula>Hoja1!#REF!="A1"</formula>
    </cfRule>
  </conditionalFormatting>
  <hyperlinks>
    <hyperlink ref="Q5" r:id="rId1" display="sandrazambrano@idsngovco"/>
    <hyperlink ref="Q6:Q63" r:id="rId2" display="sandrazambrano@idsngovco"/>
    <hyperlink ref="Q9" r:id="rId3" display="sandrazambrano@idsngovco"/>
    <hyperlink ref="Q49" r:id="rId4" display="sandrazambrano@idsngovco"/>
    <hyperlink ref="Q16" r:id="rId5" display="sandrazambrano@idsngovco"/>
    <hyperlink ref="Q62" r:id="rId6" display="sandrazambrano@idsngovco"/>
    <hyperlink ref="Q94" r:id="rId7" display="sandrazambrano@idsn.gov.co"/>
    <hyperlink ref="Q95" r:id="rId8" display="sandrazambrano@idsn.gov.co"/>
    <hyperlink ref="Q97" r:id="rId9" display="sandrazambrano@idsn.gov.co"/>
    <hyperlink ref="Q98" r:id="rId10" display="sandrazambrano@idsn.gov.co"/>
    <hyperlink ref="Q99" r:id="rId11" display="sandrazambrano@idsn.gov.co"/>
    <hyperlink ref="Q100" r:id="rId12" display="sandrazambrano@idsn.gov.co"/>
    <hyperlink ref="Q101" r:id="rId13" display="sandrazambrano@idsn.gov.co"/>
    <hyperlink ref="Q102" r:id="rId14" display="sandrazambrano@idsn.gov.co"/>
    <hyperlink ref="Q103" r:id="rId15" display="sandrazambrano@idsn.gov.co"/>
    <hyperlink ref="Q104" r:id="rId16" display="sandrazambrano@idsn.gov.co"/>
    <hyperlink ref="Q96" r:id="rId17" display="sandrazambrano@idsn.gov.co"/>
    <hyperlink ref="Q64" r:id="rId18" display="sandrazambrano@idsngovco"/>
    <hyperlink ref="Q65" r:id="rId19" display="sandrazambrano@idsngovco"/>
    <hyperlink ref="Q66" r:id="rId20" display="sandrazambrano@idsngovco"/>
    <hyperlink ref="Q67" r:id="rId21" display="sandrazambrano@idsngovco"/>
    <hyperlink ref="Q68" r:id="rId22" display="sandrazambrano@idsngovco"/>
    <hyperlink ref="Q69" r:id="rId23" display="sandrazambrano@idsngovco"/>
    <hyperlink ref="Q70" r:id="rId24" display="sandrazambrano@idsngovco"/>
    <hyperlink ref="Q71" r:id="rId25" display="sandrazambrano@idsngovco"/>
    <hyperlink ref="Q72" r:id="rId26" display="sandrazambrano@idsngovco"/>
    <hyperlink ref="Q21" r:id="rId27" display="sandrazambrano@idsngovco"/>
    <hyperlink ref="Q11" r:id="rId28" display="sandrazambrano@idsngovco"/>
    <hyperlink ref="Q76" r:id="rId29" display="sandrazambrano@idsn.gov.co"/>
    <hyperlink ref="Q77" r:id="rId30" display="sandrazambrano@idsn.gov.co"/>
    <hyperlink ref="Q78" r:id="rId31" display="sandrazambrano@idsn.gov.co"/>
    <hyperlink ref="Q79" r:id="rId32" display="sandrazambrano@idsn.gov.co"/>
    <hyperlink ref="Q80" r:id="rId33" display="sandrazambrano@idsn.gov.co"/>
    <hyperlink ref="Q82" r:id="rId34" display="sandrazambrano@idsn.gov.co"/>
    <hyperlink ref="Q83" r:id="rId35" display="sandrazambrano@idsn.gov.co"/>
    <hyperlink ref="Q85" r:id="rId36" display="sandrazambrano@idsn.gov.co"/>
    <hyperlink ref="Q86" r:id="rId37" display="sandrazambrano@idsn.gov.co"/>
    <hyperlink ref="Q87" r:id="rId38" display="sandrazambrano@idsn.gov.co"/>
    <hyperlink ref="Q88" r:id="rId39" display="sandrazambrano@idsn.gov.co"/>
    <hyperlink ref="Q89" r:id="rId40" display="sandrazambrano@idsn.gov.co"/>
    <hyperlink ref="Q90" r:id="rId41" display="sandrazambrano@idsn.gov.co"/>
    <hyperlink ref="Q81" r:id="rId42" display="sandrazambrano@idsn.gov.co"/>
    <hyperlink ref="Q91" r:id="rId43" display="sandrazambrano@idsn.gov.co"/>
    <hyperlink ref="Q92" r:id="rId44" display="sandrazambrano@idsn.gov.co"/>
    <hyperlink ref="Q93" r:id="rId45" display="sandrazambrano@idsn.gov.co"/>
    <hyperlink ref="Q84" r:id="rId46" display="sandrazambrano@idsn.gov.co"/>
    <hyperlink ref="Q113" r:id="rId47" display="atrizrosero@idsn.gov.co"/>
    <hyperlink ref="Q114" r:id="rId48" display="atrizrosero@idsn.gov.co"/>
    <hyperlink ref="Q115" r:id="rId49" display="atrizrosero@idsn.gov.co"/>
    <hyperlink ref="Q197" r:id="rId50" display="rociojuelpaz@idsn.gov.co"/>
    <hyperlink ref="Q198" r:id="rId51" display="rociojuelpaz@idsn.gov.co"/>
    <hyperlink ref="Q199" r:id="rId52" display="rociojuelpaz@idsn.gov.co"/>
    <hyperlink ref="Q200" r:id="rId53" display="rociojuelpaz@idsn.gov.co"/>
    <hyperlink ref="Q201" r:id="rId54" display="rociojuelpaz@idsn.gov.co"/>
    <hyperlink ref="Q202" r:id="rId55" display="rociojuelpaz@idsn.gov.co"/>
    <hyperlink ref="Q203" r:id="rId56" display="rociojuelpaz@idsn.gov.co"/>
    <hyperlink ref="Q204" r:id="rId57" display="rociojuelpaz@idsn.gov.co"/>
    <hyperlink ref="Q205" r:id="rId58" display="rociojuelpaz@idsn.gov.co"/>
    <hyperlink ref="Q206" r:id="rId59" display="rociojuelpaz@idsn.gov.co"/>
    <hyperlink ref="Q207" r:id="rId60" display="rociojuelpaz@idsn.gov.co"/>
    <hyperlink ref="Q208" r:id="rId61" display="rociojuelpaz@idsn.gov.co"/>
    <hyperlink ref="Q209" r:id="rId62" display="rociojuelpaz@idsn.gov.co"/>
    <hyperlink ref="Q210" r:id="rId63" display="rociojuelpaz@idsn.gov.co"/>
    <hyperlink ref="Q211" r:id="rId64" display="rociojuelpaz@idsn.gov.co"/>
    <hyperlink ref="Q212" r:id="rId65" display="rociojuelpaz@idsn.gov.co"/>
    <hyperlink ref="Q213" r:id="rId66" display="rociojuelpaz@idsn.gov.co"/>
    <hyperlink ref="Q214" r:id="rId67" display="rociojuelpaz@idsn.gov.co"/>
    <hyperlink ref="Q215" r:id="rId68" display="rociojuelpaz@idsn.gov.co"/>
    <hyperlink ref="Q216" r:id="rId69" display="rociojuelpaz@idsn.gov.co"/>
    <hyperlink ref="Q217" r:id="rId70" display="rociojuelpaz@idsn.gov.co"/>
    <hyperlink ref="Q218" r:id="rId71" display="rociojuelpaz@idsn.gov.co"/>
    <hyperlink ref="Q219" r:id="rId72" display="rociojuelpaz@idsn.gov.co"/>
    <hyperlink ref="Q220" r:id="rId73" display="rociojuelpaz@idsn.gov.co"/>
    <hyperlink ref="Q221" r:id="rId74" display="rociojuelpaz@idsn.gov.co"/>
    <hyperlink ref="Q222" r:id="rId75" display="rociojuelpaz@idsn.gov.co"/>
    <hyperlink ref="Q223" r:id="rId76" display="rociojuelpaz@idsn.gov.co"/>
    <hyperlink ref="Q224" r:id="rId77" display="rociojuelpaz@idsn.gov.co"/>
    <hyperlink ref="Q225" r:id="rId78" display="rociojuelpaz@idsn.gov.co"/>
    <hyperlink ref="Q226" r:id="rId79" display="rociojuelpaz@idsn.gov.co"/>
    <hyperlink ref="Q227" r:id="rId80" display="rociojuelpaz@idsn.gov.co"/>
    <hyperlink ref="Q228" r:id="rId81" display="rociojuelpaz@idsn.gov.co"/>
    <hyperlink ref="Q229" r:id="rId82" display="rociojuelpaz@idsn.gov.co"/>
    <hyperlink ref="Q230" r:id="rId83" display="rociojuelpaz@idsn.gov.co"/>
    <hyperlink ref="Q231" r:id="rId84" display="rociojuelpaz@idsn.gov.co"/>
    <hyperlink ref="Q232" r:id="rId85" display="rociojuelpaz@idsn.gov.co"/>
    <hyperlink ref="Q233" r:id="rId86" display="rociojuelpaz@idsn.gov.co"/>
    <hyperlink ref="Q234" r:id="rId87" display="rociojuelpaz@idsn.gov.co"/>
    <hyperlink ref="Q235" r:id="rId88" display="rociojuelpaz@idsn.gov.co"/>
    <hyperlink ref="Q236" r:id="rId89" display="rociojuelpaz@idsn.gov.co"/>
    <hyperlink ref="Q237" r:id="rId90" display="rociojuelpaz@idsn.gov.co"/>
    <hyperlink ref="Q238" r:id="rId91" display="rociojuelpaz@idsn.gov.co"/>
    <hyperlink ref="Q239" r:id="rId92" display="rociojuelpaz@idsn.gov.co"/>
    <hyperlink ref="Q240" r:id="rId93" display="rociojuelpaz@idsn.gov.co"/>
    <hyperlink ref="Q241" r:id="rId94" display="rociojuelpaz@idsn.gov.co"/>
    <hyperlink ref="Q242" r:id="rId95" display="rociojuelpaz@idsn.gov.co"/>
    <hyperlink ref="Q243" r:id="rId96" display="rociojuelpaz@idsn.gov.co"/>
    <hyperlink ref="Q244" r:id="rId97" display="rociojuelpaz@idsn.gov.co"/>
    <hyperlink ref="Q245" r:id="rId98" display="rociojuelpaz@idsn.gov.co"/>
    <hyperlink ref="Q246" r:id="rId99" display="rociojuelpaz@idsn.gov.co"/>
    <hyperlink ref="Q247" r:id="rId100" display="rociojuelpaz@idsn.gov.co"/>
    <hyperlink ref="Q248" r:id="rId101" display="rociojuelpaz@idsn.gov.co"/>
    <hyperlink ref="Q249" r:id="rId102" display="rociojuelpaz@idsn.gov.co"/>
    <hyperlink ref="Q250" r:id="rId103" display="rociojuelpaz@idsn.gov.co"/>
    <hyperlink ref="Q251" r:id="rId104" display="rociojuelpaz@idsn.gov.co"/>
    <hyperlink ref="Q252" r:id="rId105" display="rociojuelpaz@idsn.gov.co"/>
    <hyperlink ref="Q253" r:id="rId106" display="rociojuelpaz@idsn.gov.co"/>
    <hyperlink ref="Q254" r:id="rId107" display="rociojuelpaz@idsn.gov.co"/>
    <hyperlink ref="Q255" r:id="rId108" display="rociojuelpaz@idsn.gov.co"/>
    <hyperlink ref="Q256" r:id="rId109" display="rociojuelpaz@idsn.gov.co"/>
    <hyperlink ref="Q257" r:id="rId110" display="rociojuelpaz@idsn.gov.co"/>
    <hyperlink ref="Q258" r:id="rId111" display="rociojuelpaz@idsn.gov.co"/>
    <hyperlink ref="Q259" r:id="rId112" display="rociojuelpaz@idsn.gov.co"/>
    <hyperlink ref="Q260" r:id="rId113" display="rociojuelpaz@idsn.gov.co"/>
    <hyperlink ref="Q261" r:id="rId114" display="rociojuelpaz@idsn.gov.co"/>
    <hyperlink ref="Q262" r:id="rId115" display="rociojuelpaz@idsn.gov.co"/>
    <hyperlink ref="Q263" r:id="rId116" display="rociojuelpaz@idsn.gov.co"/>
    <hyperlink ref="Q264" r:id="rId117" display="rociojuelpaz@idsn.gov.co"/>
    <hyperlink ref="Q265" r:id="rId118" display="rociojuelpaz@idsn.gov.co"/>
    <hyperlink ref="Q266" r:id="rId119" display="rociojuelpaz@idsn.gov.co"/>
    <hyperlink ref="Q267" r:id="rId120" display="rociojuelpaz@idsn.gov.co"/>
    <hyperlink ref="Q268" r:id="rId121" display="rociojuelpaz@idsn.gov.co"/>
    <hyperlink ref="Q269" r:id="rId122" display="rociojuelpaz@idsn.gov.co"/>
    <hyperlink ref="Q270" r:id="rId123" display="rociojuelpaz@idsn.gov.co"/>
    <hyperlink ref="Q271" r:id="rId124" display="rociojuelpaz@idsn.gov.co"/>
    <hyperlink ref="Q272" r:id="rId125" display="rociojuelpaz@idsn.gov.co"/>
    <hyperlink ref="Q273" r:id="rId126" display="rociojuelpaz@idsn.gov.co"/>
    <hyperlink ref="Q274" r:id="rId127" display="rociojuelpaz@idsn.gov.co"/>
    <hyperlink ref="Q275" r:id="rId128" display="rociojuelpaz@idsn.gov.co"/>
    <hyperlink ref="Q276" r:id="rId129" display="rociojuelpaz@idsn.gov.co"/>
    <hyperlink ref="Q277" r:id="rId130" display="rociojuelpaz@idsn.gov.co"/>
    <hyperlink ref="Q278" r:id="rId131" display="rociojuelpaz@idsn.gov.co"/>
    <hyperlink ref="Q279" r:id="rId132" display="rociojuelpaz@idsn.gov.co"/>
    <hyperlink ref="Q280" r:id="rId133" display="rociojuelpaz@idsn.gov.co"/>
    <hyperlink ref="Q281" r:id="rId134" display="rociojuelpaz@idsn.gov.co"/>
    <hyperlink ref="Q282" r:id="rId135" display="rociojuelpaz@idsn.gov.co"/>
    <hyperlink ref="Q283" r:id="rId136" display="rociojuelpaz@idsn.gov.co"/>
    <hyperlink ref="Q284" r:id="rId137" display="rociojuelpaz@idsn.gov.co"/>
    <hyperlink ref="Q285" r:id="rId138" display="rociojuelpaz@idsn.gov.co"/>
    <hyperlink ref="Q286" r:id="rId139" display="rociojuelpaz@idsn.gov.co"/>
    <hyperlink ref="Q287" r:id="rId140" display="rociojuelpaz@idsn.gov.co"/>
    <hyperlink ref="Q288" r:id="rId141" display="rociojuelpaz@idsn.gov.co"/>
    <hyperlink ref="Q289" r:id="rId142" display="rociojuelpaz@idsn.gov.co"/>
    <hyperlink ref="Q290" r:id="rId143" display="rociojuelpaz@idsn.gov.co"/>
    <hyperlink ref="Q291" r:id="rId144" display="rociojuelpaz@idsn.gov.co"/>
    <hyperlink ref="Q292" r:id="rId145" display="rociojuelpaz@idsn.gov.co"/>
    <hyperlink ref="Q293" r:id="rId146" display="rociojuelpaz@idsn.gov.co"/>
    <hyperlink ref="Q294" r:id="rId147" display="rociojuelpaz@idsn.gov.co"/>
    <hyperlink ref="Q295" r:id="rId148" display="rociojuelpaz@idsn.gov.co"/>
    <hyperlink ref="Q296" r:id="rId149" display="rociojuelpaz@idsn.gov.co"/>
    <hyperlink ref="Q297" r:id="rId150" display="rociojuelpaz@idsn.gov.co"/>
    <hyperlink ref="Q298" r:id="rId151" display="rociojuelpaz@idsn.gov.co"/>
    <hyperlink ref="Q299" r:id="rId152" display="rociojuelpaz@idsn.gov.co"/>
    <hyperlink ref="Q300" r:id="rId153" display="rociojuelpaz@idsn.gov.co"/>
    <hyperlink ref="Q301" r:id="rId154" display="rociojuelpaz@idsn.gov.co"/>
    <hyperlink ref="Q302" r:id="rId155" display="rociojuelpaz@idsn.gov.co"/>
    <hyperlink ref="Q303" r:id="rId156" display="rociojuelpaz@idsn.gov.co"/>
    <hyperlink ref="Q304" r:id="rId157" display="rociojuelpaz@idsn.gov.co"/>
    <hyperlink ref="Q305" r:id="rId158" display="rociojuelpaz@idsn.gov.co"/>
    <hyperlink ref="Q306" r:id="rId159" display="rociojuelpaz@idsn.gov.co"/>
    <hyperlink ref="Q307" r:id="rId160" display="rociojuelpaz@idsn.gov.co"/>
    <hyperlink ref="Q308" r:id="rId161" display="rociojuelpaz@idsn.gov.co"/>
    <hyperlink ref="Q309" r:id="rId162" display="rociojuelpaz@idsn.gov.co"/>
    <hyperlink ref="Q310" r:id="rId163" display="rociojuelpaz@idsn.gov.co"/>
    <hyperlink ref="Q311" r:id="rId164" display="rociojuelpaz@idsn.gov.co"/>
    <hyperlink ref="Q312" r:id="rId165" display="rociojuelpaz@idsn.gov.co"/>
    <hyperlink ref="Q313" r:id="rId166" display="rociojuelpaz@idsn.gov.co"/>
    <hyperlink ref="Q314" r:id="rId167" display="rociojuelpaz@idsn.gov.co"/>
    <hyperlink ref="Q315" r:id="rId168" display="rociojuelpaz@idsn.gov.co"/>
    <hyperlink ref="Q316" r:id="rId169" display="rociojuelpaz@idsn.gov.co"/>
    <hyperlink ref="Q317" r:id="rId170" display="rociojuelpaz@idsn.gov.co"/>
    <hyperlink ref="Q318" r:id="rId171" display="rociojuelpaz@idsn.gov.co"/>
    <hyperlink ref="Q319" r:id="rId172" display="rociojuelpaz@idsn.gov.co"/>
    <hyperlink ref="Q320" r:id="rId173" display="rociojuelpaz@idsn.gov.co"/>
    <hyperlink ref="Q321" r:id="rId174" display="rociojuelpaz@idsn.gov.co"/>
    <hyperlink ref="Q322" r:id="rId175" display="rociojuelpaz@idsn.gov.co"/>
    <hyperlink ref="Q323" r:id="rId176" display="rociojuelpaz@idsn.gov.co"/>
    <hyperlink ref="Q324" r:id="rId177" display="rociojuelpaz@idsn.gov.co"/>
    <hyperlink ref="Q325" r:id="rId178" display="rociojuelpaz@idsn.gov.co"/>
    <hyperlink ref="Q326" r:id="rId179" display="rociojuelpaz@idsn.gov.co"/>
    <hyperlink ref="Q327" r:id="rId180" display="rociojuelpaz@idsn.gov.co"/>
    <hyperlink ref="Q328" r:id="rId181" display="rociojuelpaz@idsn.gov.co"/>
    <hyperlink ref="Q329" r:id="rId182" display="rociojuelpaz@idsn.gov.co"/>
    <hyperlink ref="Q330" r:id="rId183" display="rociojuelpaz@idsn.gov.co"/>
    <hyperlink ref="Q331" r:id="rId184" display="rociojuelpaz@idsn.gov.co"/>
    <hyperlink ref="Q332" r:id="rId185" display="rociojuelpaz@idsn.gov.co"/>
    <hyperlink ref="Q333" r:id="rId186" display="rociojuelpaz@idsn.gov.co"/>
    <hyperlink ref="Q334" r:id="rId187" display="rociojuelpaz@idsn.gov.co"/>
    <hyperlink ref="Q335" r:id="rId188" display="rociojuelpaz@idsn.gov.co"/>
    <hyperlink ref="Q336" r:id="rId189" display="rociojuelpaz@idsn.gov.co"/>
    <hyperlink ref="Q337" r:id="rId190" display="rociojuelpaz@idsn.gov.co"/>
    <hyperlink ref="Q338" r:id="rId191" display="rociojuelpaz@idsn.gov.co"/>
    <hyperlink ref="Q339" r:id="rId192" display="rociojuelpaz@idsn.gov.co"/>
    <hyperlink ref="Q340" r:id="rId193" display="rociojuelpaz@idsn.gov.co"/>
    <hyperlink ref="Q341" r:id="rId194" display="rociojuelpaz@idsn.gov.co"/>
    <hyperlink ref="Q342" r:id="rId195" display="rociojuelpaz@idsn.gov.co"/>
    <hyperlink ref="Q343" r:id="rId196" display="rociojuelpaz@idsn.gov.co"/>
    <hyperlink ref="Q344" r:id="rId197" display="rociojuelpaz@idsn.gov.co"/>
    <hyperlink ref="Q345" r:id="rId198" display="rociojuelpaz@idsn.gov.co"/>
    <hyperlink ref="Q346" r:id="rId199" display="rociojuelpaz@idsn.gov.co"/>
    <hyperlink ref="Q347" r:id="rId200" display="rociojuelpaz@idsn.gov.co"/>
    <hyperlink ref="Q348" r:id="rId201" display="rociojuelpaz@idsn.gov.co"/>
    <hyperlink ref="Q349" r:id="rId202" display="rociojuelpaz@idsn.gov.co"/>
    <hyperlink ref="Q350" r:id="rId203" display="rociojuelpaz@idsn.gov.co"/>
    <hyperlink ref="Q351" r:id="rId204" display="rociojuelpaz@idsn.gov.co"/>
    <hyperlink ref="Q352" r:id="rId205" display="rociojuelpaz@idsn.gov.co"/>
    <hyperlink ref="Q353" r:id="rId206" display="rociojuelpaz@idsn.gov.co"/>
    <hyperlink ref="Q354" r:id="rId207" display="rociojuelpaz@idsn.gov.co"/>
    <hyperlink ref="Q355" r:id="rId208" display="rociojuelpaz@idsn.gov.co"/>
    <hyperlink ref="Q356" r:id="rId209" display="rociojuelpaz@idsn.gov.co"/>
    <hyperlink ref="Q357" r:id="rId210" display="rociojuelpaz@idsn.gov.co"/>
    <hyperlink ref="Q358" r:id="rId211" display="rociojuelpaz@idsn.gov.co"/>
    <hyperlink ref="Q359" r:id="rId212" display="rociojuelpaz@idsn.gov.co"/>
    <hyperlink ref="Q360" r:id="rId213" display="rociojuelpaz@idsn.gov.co"/>
    <hyperlink ref="Q361" r:id="rId214" display="rociojuelpaz@idsn.gov.co"/>
    <hyperlink ref="Q362" r:id="rId215" display="rociojuelpaz@idsn.gov.co"/>
    <hyperlink ref="Q363" r:id="rId216" display="rociojuelpaz@idsn.gov.co"/>
    <hyperlink ref="Q364" r:id="rId217" display="rociojuelpaz@idsn.gov.co"/>
    <hyperlink ref="Q365" r:id="rId218" display="rociojuelpaz@idsn.gov.co"/>
    <hyperlink ref="Q366" r:id="rId219" display="rociojuelpaz@idsn.gov.co"/>
    <hyperlink ref="Q367" r:id="rId220" display="rociojuelpaz@idsn.gov.co"/>
    <hyperlink ref="Q368" r:id="rId221" display="rociojuelpaz@idsn.gov.co"/>
    <hyperlink ref="Q369" r:id="rId222" display="rociojuelpaz@idsn.gov.co"/>
    <hyperlink ref="Q370" r:id="rId223" display="rociojuelpaz@idsn.gov.co"/>
    <hyperlink ref="Q371" r:id="rId224" display="rociojuelpaz@idsn.gov.co"/>
    <hyperlink ref="Q372" r:id="rId225" display="rociojuelpaz@idsn.gov.co"/>
    <hyperlink ref="Q373" r:id="rId226" display="rociojuelpaz@idsn.gov.co"/>
    <hyperlink ref="Q374" r:id="rId227" display="rociojuelpaz@idsn.gov.co"/>
    <hyperlink ref="Q375" r:id="rId228" display="rociojuelpaz@idsn.gov.co"/>
    <hyperlink ref="Q376" r:id="rId229" display="rociojuelpaz@idsn.gov.co"/>
    <hyperlink ref="Q377" r:id="rId230" display="rociojuelpaz@idsn.gov.co"/>
    <hyperlink ref="Q378" r:id="rId231" display="rociojuelpaz@idsn.gov.co"/>
    <hyperlink ref="Q379" r:id="rId232" display="rociojuelpaz@idsn.gov.co"/>
    <hyperlink ref="Q380" r:id="rId233" display="rociojuelpaz@idsn.gov.co"/>
    <hyperlink ref="Q381" r:id="rId234" display="rociojuelpaz@idsn.gov.co"/>
    <hyperlink ref="Q382" r:id="rId235" display="rociojuelpaz@idsn.gov.co"/>
    <hyperlink ref="Q383" r:id="rId236" display="rociojuelpaz@idsn.gov.co"/>
    <hyperlink ref="Q384" r:id="rId237" display="rociojuelpaz@idsn.gov.co"/>
    <hyperlink ref="Q385" r:id="rId238" display="rociojuelpaz@idsn.gov.co"/>
    <hyperlink ref="Q386" r:id="rId239" display="rociojuelpaz@idsn.gov.co"/>
    <hyperlink ref="Q387" r:id="rId240" display="rociojuelpaz@idsn.gov.co"/>
    <hyperlink ref="Q388" r:id="rId241" display="rociojuelpaz@idsn.gov.co"/>
    <hyperlink ref="Q389" r:id="rId242" display="rociojuelpaz@idsn.gov.co"/>
    <hyperlink ref="Q390" r:id="rId243" display="rociojuelpaz@idsn.gov.co"/>
    <hyperlink ref="Q391" r:id="rId244" display="rociojuelpaz@idsn.gov.co"/>
    <hyperlink ref="Q392" r:id="rId245" display="rociojuelpaz@idsn.gov.co"/>
    <hyperlink ref="Q393" r:id="rId246" display="rociojuelpaz@idsn.gov.co"/>
    <hyperlink ref="Q394" r:id="rId247" display="rociojuelpaz@idsn.gov.co"/>
    <hyperlink ref="Q395" r:id="rId248" display="rociojuelpaz@idsn.gov.co"/>
    <hyperlink ref="Q396" r:id="rId249" display="rociojuelpaz@idsn.gov.co"/>
    <hyperlink ref="Q397" r:id="rId250" display="rociojuelpaz@idsn.gov.co"/>
    <hyperlink ref="Q398" r:id="rId251" display="rociojuelpaz@idsn.gov.co"/>
    <hyperlink ref="Q399" r:id="rId252" display="rociojuelpaz@idsn.gov.co"/>
    <hyperlink ref="Q400" r:id="rId253" display="rociojuelpaz@idsn.gov.co"/>
    <hyperlink ref="Q401" r:id="rId254" display="rociojuelpaz@idsn.gov.co"/>
    <hyperlink ref="Q402" r:id="rId255" display="rociojuelpaz@idsn.gov.co"/>
    <hyperlink ref="Q403" r:id="rId256" display="rociojuelpaz@idsn.gov.co"/>
    <hyperlink ref="Q404" r:id="rId257" display="rociojuelpaz@idsn.gov.co"/>
    <hyperlink ref="Q405" r:id="rId258" display="rociojuelpaz@idsn.gov.co"/>
    <hyperlink ref="Q406" r:id="rId259" display="rociojuelpaz@idsn.gov.co"/>
    <hyperlink ref="Q407" r:id="rId260" display="rociojuelpaz@idsn.gov.co"/>
    <hyperlink ref="Q408" r:id="rId261" display="rociojuelpaz@idsn.gov.co"/>
    <hyperlink ref="Q409" r:id="rId262" display="rociojuelpaz@idsn.gov.co"/>
    <hyperlink ref="Q410" r:id="rId263" display="rociojuelpaz@idsn.gov.co"/>
    <hyperlink ref="Q411" r:id="rId264" display="rociojuelpaz@idsn.gov.co"/>
    <hyperlink ref="Q412" r:id="rId265" display="rociojuelpaz@idsn.gov.co"/>
    <hyperlink ref="Q413" r:id="rId266" display="rociojuelpaz@idsn.gov.co"/>
    <hyperlink ref="Q414" r:id="rId267" display="rociojuelpaz@idsn.gov.co"/>
    <hyperlink ref="Q415" r:id="rId268" display="rociojuelpaz@idsn.gov.co"/>
    <hyperlink ref="Q416" r:id="rId269" display="rociojuelpaz@idsn.gov.co"/>
    <hyperlink ref="Q417" r:id="rId270" display="rociojuelpaz@idsn.gov.co"/>
    <hyperlink ref="Q418" r:id="rId271" display="rociojuelpaz@idsn.gov.co"/>
    <hyperlink ref="Q419" r:id="rId272" display="rociojuelpaz@idsn.gov.co"/>
    <hyperlink ref="Q420" r:id="rId273" display="rociojuelpaz@idsn.gov.co"/>
    <hyperlink ref="Q421" r:id="rId274" display="rociojuelpaz@idsn.gov.co"/>
    <hyperlink ref="Q422" r:id="rId275" display="rociojuelpaz@idsn.gov.co"/>
    <hyperlink ref="Q423" r:id="rId276" display="rociojuelpaz@idsn.gov.co"/>
    <hyperlink ref="Q424" r:id="rId277" display="rociojuelpaz@idsn.gov.co"/>
    <hyperlink ref="Q425" r:id="rId278" display="rociojuelpaz@idsn.gov.co"/>
    <hyperlink ref="Q426" r:id="rId279" display="rociojuelpaz@idsn.gov.co"/>
    <hyperlink ref="Q427" r:id="rId280" display="rociojuelpaz@idsn.gov.co"/>
    <hyperlink ref="Q428" r:id="rId281" display="rociojuelpaz@idsn.gov.co"/>
    <hyperlink ref="Q429" r:id="rId282" display="rociojuelpaz@idsn.gov.co"/>
    <hyperlink ref="Q430" r:id="rId283" display="rociojuelpaz@idsn.gov.co"/>
    <hyperlink ref="Q431" r:id="rId284" display="rociojuelpaz@idsn.gov.co"/>
    <hyperlink ref="Q432" r:id="rId285" display="rociojuelpaz@idsn.gov.co"/>
    <hyperlink ref="Q433" r:id="rId286" display="rociojuelpaz@idsn.gov.co"/>
    <hyperlink ref="Q434" r:id="rId287" display="rociojuelpaz@idsn.gov.co"/>
    <hyperlink ref="Q435" r:id="rId288" display="rociojuelpaz@idsn.gov.co"/>
    <hyperlink ref="Q436" r:id="rId289" display="rociojuelpaz@idsn.gov.co"/>
    <hyperlink ref="Q437" r:id="rId290" display="rociojuelpaz@idsn.gov.co"/>
    <hyperlink ref="Q438" r:id="rId291" display="rociojuelpaz@idsn.gov.co"/>
    <hyperlink ref="Q439" r:id="rId292" display="rociojuelpaz@idsn.gov.co"/>
    <hyperlink ref="Q440" r:id="rId293" display="rociojuelpaz@idsn.gov.co"/>
    <hyperlink ref="Q441" r:id="rId294" display="rociojuelpaz@idsn.gov.co"/>
    <hyperlink ref="Q442" r:id="rId295" display="rociojuelpaz@idsn.gov.co"/>
    <hyperlink ref="Q443" r:id="rId296" display="rociojuelpaz@idsn.gov.co"/>
    <hyperlink ref="Q444" r:id="rId297" display="rociojuelpaz@idsn.gov.co"/>
    <hyperlink ref="Q445" r:id="rId298" display="rociojuelpaz@idsn.gov.co"/>
    <hyperlink ref="Q446" r:id="rId299" display="rociojuelpaz@idsn.gov.co"/>
    <hyperlink ref="Q447" r:id="rId300" display="rociojuelpaz@idsn.gov.co"/>
    <hyperlink ref="Q448" r:id="rId301" display="rociojuelpaz@idsn.gov.co"/>
    <hyperlink ref="Q449" r:id="rId302" display="rociojuelpaz@idsn.gov.co"/>
    <hyperlink ref="Q450" r:id="rId303" display="rociojuelpaz@idsn.gov.co"/>
    <hyperlink ref="Q451" r:id="rId304" display="rociojuelpaz@idsn.gov.co"/>
    <hyperlink ref="Q459" r:id="rId305" display="rociojuelpaz@idsn.gov.co"/>
    <hyperlink ref="Q460" r:id="rId306" display="rociojuelpaz@idsn.gov.co"/>
    <hyperlink ref="Q461" r:id="rId307" display="rociojuelpaz@idsn.gov.co"/>
    <hyperlink ref="Q462" r:id="rId308" display="rociojuelpaz@idsn.gov.co"/>
    <hyperlink ref="Q463" r:id="rId309" display="rociojuelpaz@idsn.gov.co"/>
    <hyperlink ref="Q464" r:id="rId310" display="rociojuelpaz@idsn.gov.co"/>
    <hyperlink ref="Q465" r:id="rId311" display="rociojuelpaz@idsn.gov.co"/>
    <hyperlink ref="Q466" r:id="rId312" display="rociojuelpaz@idsn.gov.co"/>
    <hyperlink ref="Q467" r:id="rId313" display="rociojuelpaz@idsn.gov.co"/>
    <hyperlink ref="Q458" r:id="rId314" display="rociojuelpaz@idsn.gov.co"/>
    <hyperlink ref="Q457" r:id="rId315" display="rociojuelpaz@idsn.gov.co"/>
    <hyperlink ref="Q452" r:id="rId316" display="rociojuelpaz@idsn.gov.co"/>
    <hyperlink ref="Q453" r:id="rId317" display="rociojuelpaz@idsn.gov.co"/>
    <hyperlink ref="Q454" r:id="rId318" display="rociojuelpaz@idsn.gov.co"/>
    <hyperlink ref="Q455" r:id="rId319" display="rociojuelpaz@idsn.gov.co"/>
    <hyperlink ref="Q456" r:id="rId320" display="rociojuelpaz@idsn.gov.co"/>
    <hyperlink ref="Q105" r:id="rId321" display="yoancastro@idsn.gov.co"/>
    <hyperlink ref="Q107:Q111" r:id="rId322" display="yoancastro@idsn.gov.co"/>
    <hyperlink ref="Q106" r:id="rId323" display="yoancastro@idsn.gov.co"/>
    <hyperlink ref="Q112" r:id="rId324" display="yoancastro@idsn.gov.co"/>
  </hyperlinks>
  <printOptions/>
  <pageMargins left="0.7" right="0.7" top="0.75" bottom="0.75" header="0.3" footer="0.3"/>
  <pageSetup orientation="portrait" paperSize="9"/>
  <drawing r:id="rId327"/>
  <legacyDrawing r:id="rId32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Oficina Apoyo Logistico 2</dc:creator>
  <cp:keywords/>
  <dc:description/>
  <cp:lastModifiedBy>COMUNICACIONES2</cp:lastModifiedBy>
  <dcterms:created xsi:type="dcterms:W3CDTF">2023-10-20T16:20:13Z</dcterms:created>
  <dcterms:modified xsi:type="dcterms:W3CDTF">2023-12-26T15:30:40Z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