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730" windowHeight="11310" activeTab="0"/>
  </bookViews>
  <sheets>
    <sheet name="Piramide Subsidiado" sheetId="1" r:id="rId1"/>
    <sheet name="Piramide Contributivo" sheetId="2" r:id="rId2"/>
    <sheet name="Piramide Excepcion" sheetId="3" r:id="rId3"/>
  </sheets>
  <definedNames/>
  <calcPr fullCalcOnLoad="1"/>
</workbook>
</file>

<file path=xl/sharedStrings.xml><?xml version="1.0" encoding="utf-8"?>
<sst xmlns="http://schemas.openxmlformats.org/spreadsheetml/2006/main" count="76" uniqueCount="28">
  <si>
    <t>Piramide</t>
  </si>
  <si>
    <t>Total</t>
  </si>
  <si>
    <t>Hombres %</t>
  </si>
  <si>
    <t>Mujeres %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</si>
  <si>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</si>
  <si>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</si>
  <si>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</si>
  <si>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</si>
  <si>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</si>
  <si>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</si>
  <si>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</si>
  <si>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</si>
  <si>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</si>
  <si>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</si>
  <si>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</si>
  <si>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</si>
  <si>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</si>
  <si>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</si>
  <si>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</si>
  <si>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</si>
  <si>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 y MAS</t>
  </si>
  <si>
    <t>TOTAL</t>
  </si>
  <si>
    <t>Hombres</t>
  </si>
  <si>
    <t>Mujeres</t>
  </si>
  <si>
    <t>FUENTE: Bodega de Datos de SISPRO (SGD) – Afiliados a Salud</t>
  </si>
  <si>
    <t>Piramide Poblacional Regimen Subsidiado Departamento de Nariño
Corte: Octubre 2023</t>
  </si>
  <si>
    <t>Piramide Poblacional Regimen Contributivo Departamento de Nariño
Corte: Octubre 2023</t>
  </si>
  <si>
    <t>Piramide Poblacional Regimen Excepcion Departamento de Nariño
Corte: Octubre 2023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</si>
</sst>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Century Gothic"/>
      <family val="2"/>
    </font>
    <font>
      <sz val="10"/>
      <color indexed="8"/>
      <name val="Century Gothic"/>
      <family val="2"/>
    </font>
    <font>
      <b/>
      <sz val="12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Calibri"/>
      <family val="0"/>
    </font>
    <font>
      <b/>
      <sz val="9"/>
      <color indexed="9"/>
      <name val="Century Gothic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4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10" xfId="52" applyFont="1" applyBorder="1" applyAlignment="1">
      <alignment vertical="center" wrapText="1"/>
      <protection/>
    </xf>
    <xf numFmtId="164" fontId="4" fillId="0" borderId="10" xfId="47" applyNumberFormat="1" applyFont="1" applyBorder="1" applyAlignment="1">
      <alignment horizontal="right" vertical="center" wrapText="1"/>
    </xf>
    <xf numFmtId="2" fontId="40" fillId="0" borderId="10" xfId="0" applyNumberFormat="1" applyFont="1" applyBorder="1" applyAlignment="1">
      <alignment vertical="center" wrapText="1"/>
    </xf>
    <xf numFmtId="0" fontId="41" fillId="33" borderId="10" xfId="0" applyFont="1" applyFill="1" applyBorder="1" applyAlignment="1">
      <alignment vertical="center" wrapText="1"/>
    </xf>
    <xf numFmtId="164" fontId="41" fillId="33" borderId="10" xfId="47" applyNumberFormat="1" applyFont="1" applyFill="1" applyBorder="1" applyAlignment="1">
      <alignment vertical="center" wrapText="1"/>
    </xf>
    <xf numFmtId="2" fontId="41" fillId="33" borderId="10" xfId="0" applyNumberFormat="1" applyFont="1" applyFill="1" applyBorder="1" applyAlignment="1">
      <alignment vertical="center" wrapText="1"/>
    </xf>
    <xf numFmtId="0" fontId="3" fillId="33" borderId="10" xfId="52" applyFont="1" applyFill="1" applyBorder="1" applyAlignment="1">
      <alignment horizontal="center" vertical="center" wrapText="1"/>
      <protection/>
    </xf>
    <xf numFmtId="0" fontId="40" fillId="0" borderId="0" xfId="0" applyFont="1" applyAlignment="1">
      <alignment horizontal="left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Hoja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98"/>
          <c:w val="0.9965"/>
          <c:h val="0.90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'Piramide Subsidiado'!$F$3</c:f>
              <c:strCache>
                <c:ptCount val="1"/>
                <c:pt idx="0">
                  <c:v>Hombres %</c:v>
                </c:pt>
              </c:strCache>
            </c:strRef>
          </c:tx>
          <c:spPr>
            <a:gradFill rotWithShape="1">
              <a:gsLst>
                <a:gs pos="0">
                  <a:srgbClr val="76A55B"/>
                </a:gs>
                <a:gs pos="50000">
                  <a:srgbClr val="619D39"/>
                </a:gs>
                <a:gs pos="100000">
                  <a:srgbClr val="558F2E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'Piramide Subsidiado'!$B$4:$B$20</c:f>
              <c:strCache/>
            </c:strRef>
          </c:cat>
          <c:val>
            <c:numRef>
              <c:f>'Piramide Subsidiado'!$F$4:$F$20</c:f>
              <c:numCache/>
            </c:numRef>
          </c:val>
        </c:ser>
        <c:ser>
          <c:idx val="1"/>
          <c:order val="1"/>
          <c:tx>
            <c:strRef>
              <c:f>'Piramide Subsidiado'!$G$3</c:f>
              <c:strCache>
                <c:ptCount val="1"/>
                <c:pt idx="0">
                  <c:v>Mujeres %</c:v>
                </c:pt>
              </c:strCache>
            </c:strRef>
          </c:tx>
          <c:spPr>
            <a:gradFill rotWithShape="1">
              <a:gsLst>
                <a:gs pos="0">
                  <a:srgbClr val="ABCB9D"/>
                </a:gs>
                <a:gs pos="50000">
                  <a:srgbClr val="A0C78D"/>
                </a:gs>
                <a:gs pos="100000">
                  <a:srgbClr val="8CB37A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'Piramide Subsidiado'!$B$4:$B$20</c:f>
              <c:strCache/>
            </c:strRef>
          </c:cat>
          <c:val>
            <c:numRef>
              <c:f>'Piramide Subsidiado'!$G$4:$G$20</c:f>
              <c:numCache/>
            </c:numRef>
          </c:val>
        </c:ser>
        <c:overlap val="100"/>
        <c:gapWidth val="95"/>
        <c:axId val="47295107"/>
        <c:axId val="23002780"/>
      </c:barChart>
      <c:catAx>
        <c:axId val="4729510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23002780"/>
        <c:crosses val="autoZero"/>
        <c:auto val="1"/>
        <c:lblOffset val="100"/>
        <c:tickLblSkip val="1"/>
        <c:noMultiLvlLbl val="0"/>
      </c:catAx>
      <c:valAx>
        <c:axId val="2300278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7295107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FFFFFF"/>
            </a:solidFill>
          </a:ln>
        </c:spPr>
      </c:dTable>
      <c:spPr>
        <a:solidFill>
          <a:srgbClr val="3F3F3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98"/>
          <c:w val="0.9965"/>
          <c:h val="0.90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'Piramide Contributivo'!$F$3</c:f>
              <c:strCache>
                <c:ptCount val="1"/>
                <c:pt idx="0">
                  <c:v>Hombres %</c:v>
                </c:pt>
              </c:strCache>
            </c:strRef>
          </c:tx>
          <c:spPr>
            <a:gradFill rotWithShape="1">
              <a:gsLst>
                <a:gs pos="0">
                  <a:srgbClr val="DA7F51"/>
                </a:gs>
                <a:gs pos="50000">
                  <a:srgbClr val="DA6C22"/>
                </a:gs>
                <a:gs pos="100000">
                  <a:srgbClr val="C95E15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'Piramide Contributivo'!$B$4:$B$20</c:f>
              <c:strCache/>
            </c:strRef>
          </c:cat>
          <c:val>
            <c:numRef>
              <c:f>'Piramide Contributivo'!$F$4:$F$20</c:f>
              <c:numCache/>
            </c:numRef>
          </c:val>
        </c:ser>
        <c:ser>
          <c:idx val="1"/>
          <c:order val="1"/>
          <c:tx>
            <c:strRef>
              <c:f>'Piramide Contributivo'!$G$3</c:f>
              <c:strCache>
                <c:ptCount val="1"/>
                <c:pt idx="0">
                  <c:v>Mujeres %</c:v>
                </c:pt>
              </c:strCache>
            </c:strRef>
          </c:tx>
          <c:spPr>
            <a:gradFill rotWithShape="1">
              <a:gsLst>
                <a:gs pos="0">
                  <a:srgbClr val="F4B299"/>
                </a:gs>
                <a:gs pos="50000">
                  <a:srgbClr val="F6A585"/>
                </a:gs>
                <a:gs pos="100000">
                  <a:srgbClr val="E18F6E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'Piramide Contributivo'!$B$4:$B$20</c:f>
              <c:strCache/>
            </c:strRef>
          </c:cat>
          <c:val>
            <c:numRef>
              <c:f>'Piramide Contributivo'!$G$4:$G$20</c:f>
              <c:numCache/>
            </c:numRef>
          </c:val>
        </c:ser>
        <c:overlap val="100"/>
        <c:gapWidth val="95"/>
        <c:axId val="5698429"/>
        <c:axId val="51285862"/>
      </c:barChart>
      <c:catAx>
        <c:axId val="569842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51285862"/>
        <c:crosses val="autoZero"/>
        <c:auto val="1"/>
        <c:lblOffset val="100"/>
        <c:tickLblSkip val="1"/>
        <c:noMultiLvlLbl val="0"/>
      </c:catAx>
      <c:valAx>
        <c:axId val="5128586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698429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FFFFFF"/>
            </a:solidFill>
          </a:ln>
        </c:spPr>
      </c:dTable>
      <c:spPr>
        <a:solidFill>
          <a:srgbClr val="3F3F3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98"/>
          <c:w val="0.9965"/>
          <c:h val="0.90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'Piramide Excepcion'!$F$3</c:f>
              <c:strCache>
                <c:ptCount val="1"/>
                <c:pt idx="0">
                  <c:v>Hombres %</c:v>
                </c:pt>
              </c:strCache>
            </c:strRef>
          </c:tx>
          <c:spPr>
            <a:gradFill rotWithShape="1">
              <a:gsLst>
                <a:gs pos="0">
                  <a:srgbClr val="71A6DB"/>
                </a:gs>
                <a:gs pos="50000">
                  <a:srgbClr val="559BDB"/>
                </a:gs>
                <a:gs pos="100000">
                  <a:srgbClr val="438AC9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'Piramide Excepcion'!$B$4:$B$20</c:f>
              <c:strCache/>
            </c:strRef>
          </c:cat>
          <c:val>
            <c:numRef>
              <c:f>'Piramide Excepcion'!$F$4:$F$20</c:f>
              <c:numCache/>
            </c:numRef>
          </c:val>
        </c:ser>
        <c:ser>
          <c:idx val="1"/>
          <c:order val="1"/>
          <c:tx>
            <c:strRef>
              <c:f>'Piramide Excepcion'!$G$3</c:f>
              <c:strCache>
                <c:ptCount val="1"/>
                <c:pt idx="0">
                  <c:v>Mujeres %</c:v>
                </c:pt>
              </c:strCache>
            </c:strRef>
          </c:tx>
          <c:spPr>
            <a:gradFill rotWithShape="1">
              <a:gsLst>
                <a:gs pos="0">
                  <a:srgbClr val="AFAFAF"/>
                </a:gs>
                <a:gs pos="50000">
                  <a:srgbClr val="A5A5A5"/>
                </a:gs>
                <a:gs pos="100000">
                  <a:srgbClr val="929292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'Piramide Excepcion'!$B$4:$B$20</c:f>
              <c:strCache/>
            </c:strRef>
          </c:cat>
          <c:val>
            <c:numRef>
              <c:f>'Piramide Excepcion'!$G$4:$G$20</c:f>
              <c:numCache/>
            </c:numRef>
          </c:val>
        </c:ser>
        <c:overlap val="100"/>
        <c:gapWidth val="95"/>
        <c:axId val="58919575"/>
        <c:axId val="60514128"/>
      </c:barChart>
      <c:catAx>
        <c:axId val="5891957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60514128"/>
        <c:crosses val="autoZero"/>
        <c:auto val="1"/>
        <c:lblOffset val="100"/>
        <c:tickLblSkip val="1"/>
        <c:noMultiLvlLbl val="0"/>
      </c:catAx>
      <c:valAx>
        <c:axId val="6051412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8919575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FFFFFF"/>
            </a:solidFill>
          </a:ln>
        </c:spPr>
      </c:dTable>
      <c:spPr>
        <a:solidFill>
          <a:srgbClr val="3F3F3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228600</xdr:colOff>
      <xdr:row>0</xdr:row>
      <xdr:rowOff>76200</xdr:rowOff>
    </xdr:from>
    <xdr:to>
      <xdr:col>16</xdr:col>
      <xdr:colOff>247650</xdr:colOff>
      <xdr:row>24</xdr:row>
      <xdr:rowOff>38100</xdr:rowOff>
    </xdr:to>
    <xdr:graphicFrame>
      <xdr:nvGraphicFramePr>
        <xdr:cNvPr id="1" name="Gráfico 1"/>
        <xdr:cNvGraphicFramePr/>
      </xdr:nvGraphicFramePr>
      <xdr:xfrm>
        <a:off x="5048250" y="76200"/>
        <a:ext cx="6115050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314325</xdr:colOff>
      <xdr:row>0</xdr:row>
      <xdr:rowOff>95250</xdr:rowOff>
    </xdr:from>
    <xdr:to>
      <xdr:col>16</xdr:col>
      <xdr:colOff>57150</xdr:colOff>
      <xdr:row>0</xdr:row>
      <xdr:rowOff>409575</xdr:rowOff>
    </xdr:to>
    <xdr:sp textlink="A1">
      <xdr:nvSpPr>
        <xdr:cNvPr id="2" name="1 CuadroTexto"/>
        <xdr:cNvSpPr txBox="1">
          <a:spLocks noChangeArrowheads="1"/>
        </xdr:cNvSpPr>
      </xdr:nvSpPr>
      <xdr:spPr>
        <a:xfrm>
          <a:off x="5895975" y="95250"/>
          <a:ext cx="50768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fld id="{327ad8f5-9af0-4f07-a175-16b3f240976c}" type="TxLink">
            <a:rPr lang="en-US" cap="none" sz="900" b="1" i="0" u="none" baseline="0">
              <a:solidFill>
                <a:srgbClr val="FFFFFF"/>
              </a:solidFill>
            </a:rPr>
            <a:t>Piramide Poblacional Regimen Subsidiado Departamento de Nariño
Corte: Octubre 2023</a:t>
          </a:fld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228600</xdr:colOff>
      <xdr:row>0</xdr:row>
      <xdr:rowOff>76200</xdr:rowOff>
    </xdr:from>
    <xdr:to>
      <xdr:col>16</xdr:col>
      <xdr:colOff>247650</xdr:colOff>
      <xdr:row>24</xdr:row>
      <xdr:rowOff>38100</xdr:rowOff>
    </xdr:to>
    <xdr:graphicFrame>
      <xdr:nvGraphicFramePr>
        <xdr:cNvPr id="1" name="Gráfico 1"/>
        <xdr:cNvGraphicFramePr/>
      </xdr:nvGraphicFramePr>
      <xdr:xfrm>
        <a:off x="5048250" y="76200"/>
        <a:ext cx="6115050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333375</xdr:colOff>
      <xdr:row>0</xdr:row>
      <xdr:rowOff>95250</xdr:rowOff>
    </xdr:from>
    <xdr:to>
      <xdr:col>16</xdr:col>
      <xdr:colOff>76200</xdr:colOff>
      <xdr:row>0</xdr:row>
      <xdr:rowOff>409575</xdr:rowOff>
    </xdr:to>
    <xdr:sp textlink="A1">
      <xdr:nvSpPr>
        <xdr:cNvPr id="2" name="1 CuadroTexto"/>
        <xdr:cNvSpPr txBox="1">
          <a:spLocks noChangeArrowheads="1"/>
        </xdr:cNvSpPr>
      </xdr:nvSpPr>
      <xdr:spPr>
        <a:xfrm>
          <a:off x="5915025" y="95250"/>
          <a:ext cx="50768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fld id="{875b49c9-99d9-44ab-9bd2-62e2b47e310e}" type="TxLink">
            <a:rPr lang="en-US" cap="none" sz="900" b="1" i="0" u="none" baseline="0">
              <a:solidFill>
                <a:srgbClr val="FFFFFF"/>
              </a:solidFill>
            </a:rPr>
            <a:t>Piramide Poblacional Regimen Contributivo Departamento de Nariño
Corte: Octubre 2023</a:t>
          </a:fld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228600</xdr:colOff>
      <xdr:row>0</xdr:row>
      <xdr:rowOff>76200</xdr:rowOff>
    </xdr:from>
    <xdr:to>
      <xdr:col>16</xdr:col>
      <xdr:colOff>247650</xdr:colOff>
      <xdr:row>24</xdr:row>
      <xdr:rowOff>38100</xdr:rowOff>
    </xdr:to>
    <xdr:graphicFrame>
      <xdr:nvGraphicFramePr>
        <xdr:cNvPr id="1" name="Gráfico 1"/>
        <xdr:cNvGraphicFramePr/>
      </xdr:nvGraphicFramePr>
      <xdr:xfrm>
        <a:off x="5048250" y="76200"/>
        <a:ext cx="6115050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342900</xdr:colOff>
      <xdr:row>0</xdr:row>
      <xdr:rowOff>104775</xdr:rowOff>
    </xdr:from>
    <xdr:to>
      <xdr:col>16</xdr:col>
      <xdr:colOff>85725</xdr:colOff>
      <xdr:row>0</xdr:row>
      <xdr:rowOff>419100</xdr:rowOff>
    </xdr:to>
    <xdr:sp textlink="A1">
      <xdr:nvSpPr>
        <xdr:cNvPr id="2" name="1 CuadroTexto"/>
        <xdr:cNvSpPr txBox="1">
          <a:spLocks noChangeArrowheads="1"/>
        </xdr:cNvSpPr>
      </xdr:nvSpPr>
      <xdr:spPr>
        <a:xfrm>
          <a:off x="5924550" y="104775"/>
          <a:ext cx="50768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fld id="{af007684-9195-45b5-82f1-490118a4c5c4}" type="TxLink">
            <a:rPr lang="en-US" cap="none" sz="900" b="1" i="0" u="none" baseline="0">
              <a:solidFill>
                <a:srgbClr val="FFFFFF"/>
              </a:solidFill>
            </a:rPr>
            <a:t>Piramide Poblacional Regimen Excepcion Departamento de Nariño
Corte: Octubre 2023</a:t>
          </a:fld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="98" zoomScaleNormal="98" zoomScalePageLayoutView="0" workbookViewId="0" topLeftCell="A1">
      <selection activeCell="A1" sqref="A1:H1"/>
    </sheetView>
  </sheetViews>
  <sheetFormatPr defaultColWidth="11.421875" defaultRowHeight="15"/>
  <cols>
    <col min="1" max="1" width="5.140625" style="2" customWidth="1"/>
    <col min="2" max="2" width="9.8515625" style="2" bestFit="1" customWidth="1"/>
    <col min="3" max="4" width="9.28125" style="2" bestFit="1" customWidth="1"/>
    <col min="5" max="5" width="10.8515625" style="2" bestFit="1" customWidth="1"/>
    <col min="6" max="6" width="11.7109375" style="2" bestFit="1" customWidth="1"/>
    <col min="7" max="7" width="11.00390625" style="2" bestFit="1" customWidth="1"/>
    <col min="8" max="8" width="5.140625" style="2" customWidth="1"/>
    <col min="9" max="16384" width="11.421875" style="2" customWidth="1"/>
  </cols>
  <sheetData>
    <row r="1" spans="1:8" ht="34.5" customHeight="1" thickBot="1">
      <c r="A1" s="11" t="s">
        <v>25</v>
      </c>
      <c r="B1" s="12"/>
      <c r="C1" s="12"/>
      <c r="D1" s="12"/>
      <c r="E1" s="12"/>
      <c r="F1" s="12"/>
      <c r="G1" s="12"/>
      <c r="H1" s="13"/>
    </row>
    <row r="2" ht="15" customHeight="1"/>
    <row r="3" spans="2:8" ht="15">
      <c r="B3" s="9" t="s">
        <v>0</v>
      </c>
      <c r="C3" s="9" t="s">
        <v>22</v>
      </c>
      <c r="D3" s="9" t="s">
        <v>23</v>
      </c>
      <c r="E3" s="9" t="s">
        <v>1</v>
      </c>
      <c r="F3" s="9" t="s">
        <v>2</v>
      </c>
      <c r="G3" s="9" t="s">
        <v>3</v>
      </c>
      <c r="H3" s="1"/>
    </row>
    <row r="4" spans="2:8" ht="15">
      <c r="B4" s="3" t="s">
        <v>4</v>
      </c>
      <c r="C4" s="4">
        <v>33775</v>
      </c>
      <c r="D4" s="4">
        <v>32979</v>
      </c>
      <c r="E4" s="4">
        <f>SUM(C4:D4)</f>
        <v>66754</v>
      </c>
      <c r="F4" s="5">
        <f aca="true" t="shared" si="0" ref="F4:F21">(C4*100/$E$21)*-1</f>
        <v>-2.8729179319414033</v>
      </c>
      <c r="G4" s="5">
        <f aca="true" t="shared" si="1" ref="G4:G21">D4*100/$E$21</f>
        <v>2.8052097846778845</v>
      </c>
      <c r="H4" s="1"/>
    </row>
    <row r="5" spans="2:8" ht="15">
      <c r="B5" s="3" t="s">
        <v>5</v>
      </c>
      <c r="C5" s="4">
        <v>43088</v>
      </c>
      <c r="D5" s="4">
        <v>40871</v>
      </c>
      <c r="E5" s="4">
        <f aca="true" t="shared" si="2" ref="E5:E21">SUM(C5:D5)</f>
        <v>83959</v>
      </c>
      <c r="F5" s="5">
        <f t="shared" si="0"/>
        <v>-3.6650862428272744</v>
      </c>
      <c r="G5" s="5">
        <f t="shared" si="1"/>
        <v>3.476507144230262</v>
      </c>
      <c r="H5" s="1"/>
    </row>
    <row r="6" spans="2:8" ht="15">
      <c r="B6" s="3" t="s">
        <v>6</v>
      </c>
      <c r="C6" s="4">
        <v>47510</v>
      </c>
      <c r="D6" s="4">
        <v>45877</v>
      </c>
      <c r="E6" s="4">
        <f t="shared" si="2"/>
        <v>93387</v>
      </c>
      <c r="F6" s="5">
        <f t="shared" si="0"/>
        <v>-4.041223714183156</v>
      </c>
      <c r="G6" s="5">
        <f t="shared" si="1"/>
        <v>3.9023199397091273</v>
      </c>
      <c r="H6" s="1"/>
    </row>
    <row r="7" spans="2:8" ht="15">
      <c r="B7" s="3" t="s">
        <v>7</v>
      </c>
      <c r="C7" s="4">
        <v>54285</v>
      </c>
      <c r="D7" s="4">
        <v>52929</v>
      </c>
      <c r="E7" s="4">
        <f t="shared" si="2"/>
        <v>107214</v>
      </c>
      <c r="F7" s="5">
        <f t="shared" si="0"/>
        <v>-4.6175085103016755</v>
      </c>
      <c r="G7" s="5">
        <f t="shared" si="1"/>
        <v>4.50216649059146</v>
      </c>
      <c r="H7" s="1"/>
    </row>
    <row r="8" spans="2:8" ht="15">
      <c r="B8" s="3" t="s">
        <v>8</v>
      </c>
      <c r="C8" s="4">
        <v>48978</v>
      </c>
      <c r="D8" s="4">
        <v>52371</v>
      </c>
      <c r="E8" s="4">
        <f t="shared" si="2"/>
        <v>101349</v>
      </c>
      <c r="F8" s="5">
        <f t="shared" si="0"/>
        <v>-4.166092508382711</v>
      </c>
      <c r="G8" s="5">
        <f t="shared" si="1"/>
        <v>4.454702739117787</v>
      </c>
      <c r="H8" s="1"/>
    </row>
    <row r="9" spans="2:8" ht="15">
      <c r="B9" s="3" t="s">
        <v>9</v>
      </c>
      <c r="C9" s="4">
        <v>46218</v>
      </c>
      <c r="D9" s="4">
        <v>48989</v>
      </c>
      <c r="E9" s="4">
        <f t="shared" si="2"/>
        <v>95207</v>
      </c>
      <c r="F9" s="5">
        <f t="shared" si="0"/>
        <v>-3.931325565609705</v>
      </c>
      <c r="G9" s="5">
        <f t="shared" si="1"/>
        <v>4.167028173734343</v>
      </c>
      <c r="H9" s="1"/>
    </row>
    <row r="10" spans="2:8" ht="15">
      <c r="B10" s="3" t="s">
        <v>10</v>
      </c>
      <c r="C10" s="4">
        <v>41606</v>
      </c>
      <c r="D10" s="4">
        <v>45070</v>
      </c>
      <c r="E10" s="4">
        <f t="shared" si="2"/>
        <v>86676</v>
      </c>
      <c r="F10" s="5">
        <f t="shared" si="0"/>
        <v>-3.539026601816552</v>
      </c>
      <c r="G10" s="5">
        <f t="shared" si="1"/>
        <v>3.8336761270939763</v>
      </c>
      <c r="H10" s="1"/>
    </row>
    <row r="11" spans="2:8" ht="15">
      <c r="B11" s="3" t="s">
        <v>11</v>
      </c>
      <c r="C11" s="4">
        <v>40251</v>
      </c>
      <c r="D11" s="4">
        <v>43110</v>
      </c>
      <c r="E11" s="4">
        <f t="shared" si="2"/>
        <v>83361</v>
      </c>
      <c r="F11" s="5">
        <f t="shared" si="0"/>
        <v>-3.423769642592848</v>
      </c>
      <c r="G11" s="5">
        <f t="shared" si="1"/>
        <v>3.6669575735305378</v>
      </c>
      <c r="H11" s="1"/>
    </row>
    <row r="12" spans="2:8" ht="15">
      <c r="B12" s="3" t="s">
        <v>12</v>
      </c>
      <c r="C12" s="4">
        <v>39732</v>
      </c>
      <c r="D12" s="4">
        <v>42880</v>
      </c>
      <c r="E12" s="4">
        <f t="shared" si="2"/>
        <v>82612</v>
      </c>
      <c r="F12" s="5">
        <f t="shared" si="0"/>
        <v>-3.3796232500931414</v>
      </c>
      <c r="G12" s="5">
        <f t="shared" si="1"/>
        <v>3.647393661632787</v>
      </c>
      <c r="H12" s="1"/>
    </row>
    <row r="13" spans="2:8" ht="15">
      <c r="B13" s="3" t="s">
        <v>13</v>
      </c>
      <c r="C13" s="4">
        <v>34357</v>
      </c>
      <c r="D13" s="4">
        <v>37201</v>
      </c>
      <c r="E13" s="4">
        <f t="shared" si="2"/>
        <v>71558</v>
      </c>
      <c r="F13" s="5">
        <f t="shared" si="0"/>
        <v>-2.9224231350913636</v>
      </c>
      <c r="G13" s="5">
        <f t="shared" si="1"/>
        <v>3.1643351587313737</v>
      </c>
      <c r="H13" s="1"/>
    </row>
    <row r="14" spans="2:8" ht="15">
      <c r="B14" s="3" t="s">
        <v>14</v>
      </c>
      <c r="C14" s="4">
        <v>31466</v>
      </c>
      <c r="D14" s="4">
        <v>34680</v>
      </c>
      <c r="E14" s="4">
        <f t="shared" si="2"/>
        <v>66146</v>
      </c>
      <c r="F14" s="5">
        <f t="shared" si="0"/>
        <v>-2.676513268585291</v>
      </c>
      <c r="G14" s="5">
        <f t="shared" si="1"/>
        <v>2.949897672234726</v>
      </c>
      <c r="H14" s="1"/>
    </row>
    <row r="15" spans="2:8" ht="15">
      <c r="B15" s="3" t="s">
        <v>15</v>
      </c>
      <c r="C15" s="4">
        <v>28328</v>
      </c>
      <c r="D15" s="4">
        <v>30542</v>
      </c>
      <c r="E15" s="4">
        <f t="shared" si="2"/>
        <v>58870</v>
      </c>
      <c r="F15" s="5">
        <f t="shared" si="0"/>
        <v>-2.409593461910765</v>
      </c>
      <c r="G15" s="5">
        <f t="shared" si="1"/>
        <v>2.597917379048241</v>
      </c>
      <c r="H15" s="1"/>
    </row>
    <row r="16" spans="2:8" ht="15">
      <c r="B16" s="3" t="s">
        <v>16</v>
      </c>
      <c r="C16" s="4">
        <v>23535</v>
      </c>
      <c r="D16" s="4">
        <v>25984</v>
      </c>
      <c r="E16" s="4">
        <f t="shared" si="2"/>
        <v>49519</v>
      </c>
      <c r="F16" s="5">
        <f t="shared" si="0"/>
        <v>-2.001898550058947</v>
      </c>
      <c r="G16" s="5">
        <f t="shared" si="1"/>
        <v>2.210211681526734</v>
      </c>
      <c r="H16" s="1"/>
    </row>
    <row r="17" spans="2:8" ht="15">
      <c r="B17" s="3" t="s">
        <v>17</v>
      </c>
      <c r="C17" s="4">
        <v>17983</v>
      </c>
      <c r="D17" s="4">
        <v>19706</v>
      </c>
      <c r="E17" s="4">
        <f t="shared" si="2"/>
        <v>37689</v>
      </c>
      <c r="F17" s="5">
        <f t="shared" si="0"/>
        <v>-1.5296427289445524</v>
      </c>
      <c r="G17" s="5">
        <f t="shared" si="1"/>
        <v>1.6762019472046572</v>
      </c>
      <c r="H17" s="1"/>
    </row>
    <row r="18" spans="2:8" ht="15">
      <c r="B18" s="3" t="s">
        <v>18</v>
      </c>
      <c r="C18" s="4">
        <v>15113</v>
      </c>
      <c r="D18" s="4">
        <v>16181</v>
      </c>
      <c r="E18" s="4">
        <f t="shared" si="2"/>
        <v>31294</v>
      </c>
      <c r="F18" s="5">
        <f t="shared" si="0"/>
        <v>-1.285519132655231</v>
      </c>
      <c r="G18" s="5">
        <f t="shared" si="1"/>
        <v>1.376363732250003</v>
      </c>
      <c r="H18" s="1"/>
    </row>
    <row r="19" spans="2:8" ht="15">
      <c r="B19" s="3" t="s">
        <v>19</v>
      </c>
      <c r="C19" s="4">
        <v>11271</v>
      </c>
      <c r="D19" s="4">
        <v>12716</v>
      </c>
      <c r="E19" s="4">
        <f t="shared" si="2"/>
        <v>23987</v>
      </c>
      <c r="F19" s="5">
        <f t="shared" si="0"/>
        <v>-0.958716743476286</v>
      </c>
      <c r="G19" s="5">
        <f t="shared" si="1"/>
        <v>1.0816291464860663</v>
      </c>
      <c r="H19" s="1"/>
    </row>
    <row r="20" spans="2:8" ht="15">
      <c r="B20" s="3" t="s">
        <v>20</v>
      </c>
      <c r="C20" s="4">
        <v>15510</v>
      </c>
      <c r="D20" s="4">
        <v>20542</v>
      </c>
      <c r="E20" s="4">
        <f t="shared" si="2"/>
        <v>36052</v>
      </c>
      <c r="F20" s="5">
        <f t="shared" si="0"/>
        <v>-1.3192881458004788</v>
      </c>
      <c r="G20" s="5">
        <f t="shared" si="1"/>
        <v>1.7473125139286547</v>
      </c>
      <c r="H20" s="1"/>
    </row>
    <row r="21" spans="2:8" ht="15">
      <c r="B21" s="6" t="s">
        <v>21</v>
      </c>
      <c r="C21" s="7">
        <f>SUM(C4:C20)</f>
        <v>573006</v>
      </c>
      <c r="D21" s="7">
        <f>SUM(D4:D20)</f>
        <v>602628</v>
      </c>
      <c r="E21" s="7">
        <f t="shared" si="2"/>
        <v>1175634</v>
      </c>
      <c r="F21" s="8">
        <f t="shared" si="0"/>
        <v>-48.74016913427138</v>
      </c>
      <c r="G21" s="8">
        <f t="shared" si="1"/>
        <v>51.25983086572862</v>
      </c>
      <c r="H21" s="1"/>
    </row>
    <row r="22" spans="2:8" ht="15">
      <c r="B22" s="1"/>
      <c r="C22" s="1"/>
      <c r="D22" s="1"/>
      <c r="E22" s="1"/>
      <c r="F22" s="1"/>
      <c r="G22" s="1"/>
      <c r="H22" s="1"/>
    </row>
    <row r="23" spans="2:8" ht="30.75" customHeight="1">
      <c r="B23" s="10" t="s">
        <v>24</v>
      </c>
      <c r="C23" s="10"/>
      <c r="D23" s="10"/>
      <c r="E23" s="10"/>
      <c r="F23" s="10"/>
      <c r="G23" s="10"/>
      <c r="H23" s="1"/>
    </row>
    <row r="24" spans="2:8" ht="15">
      <c r="B24" s="1"/>
      <c r="C24" s="1"/>
      <c r="D24" s="1"/>
      <c r="E24" s="1"/>
      <c r="F24" s="1"/>
      <c r="G24" s="1"/>
      <c r="H24" s="1"/>
    </row>
    <row r="25" spans="3:5" ht="15">
      <c r="C25" s="1"/>
      <c r="D25" s="1"/>
      <c r="E25" s="1"/>
    </row>
    <row r="26" spans="3:5" ht="15">
      <c r="C26" s="1"/>
      <c r="D26" s="1"/>
      <c r="E26" s="1"/>
    </row>
    <row r="27" spans="3:5" ht="15">
      <c r="C27" s="1"/>
      <c r="D27" s="1"/>
      <c r="E27" s="1"/>
    </row>
  </sheetData>
  <sheetProtection/>
  <mergeCells count="2">
    <mergeCell ref="B23:G23"/>
    <mergeCell ref="A1:H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zoomScale="98" zoomScaleNormal="98" zoomScalePageLayoutView="0" workbookViewId="0" topLeftCell="A1">
      <selection activeCell="A1" sqref="A1:H1"/>
    </sheetView>
  </sheetViews>
  <sheetFormatPr defaultColWidth="11.421875" defaultRowHeight="15"/>
  <cols>
    <col min="1" max="1" width="5.140625" style="2" customWidth="1"/>
    <col min="2" max="2" width="9.8515625" style="2" bestFit="1" customWidth="1"/>
    <col min="3" max="4" width="9.28125" style="2" bestFit="1" customWidth="1"/>
    <col min="5" max="5" width="10.8515625" style="2" bestFit="1" customWidth="1"/>
    <col min="6" max="6" width="11.7109375" style="2" bestFit="1" customWidth="1"/>
    <col min="7" max="7" width="11.00390625" style="2" bestFit="1" customWidth="1"/>
    <col min="8" max="8" width="5.140625" style="2" customWidth="1"/>
    <col min="9" max="16384" width="11.421875" style="2" customWidth="1"/>
  </cols>
  <sheetData>
    <row r="1" spans="1:8" ht="34.5" customHeight="1" thickBot="1">
      <c r="A1" s="11" t="s">
        <v>26</v>
      </c>
      <c r="B1" s="12"/>
      <c r="C1" s="12"/>
      <c r="D1" s="12"/>
      <c r="E1" s="12"/>
      <c r="F1" s="12"/>
      <c r="G1" s="12"/>
      <c r="H1" s="13"/>
    </row>
    <row r="2" ht="15" customHeight="1"/>
    <row r="3" spans="2:8" ht="15">
      <c r="B3" s="9" t="s">
        <v>0</v>
      </c>
      <c r="C3" s="9" t="s">
        <v>22</v>
      </c>
      <c r="D3" s="9" t="s">
        <v>23</v>
      </c>
      <c r="E3" s="9" t="s">
        <v>1</v>
      </c>
      <c r="F3" s="9" t="s">
        <v>2</v>
      </c>
      <c r="G3" s="9" t="s">
        <v>3</v>
      </c>
      <c r="H3" s="1"/>
    </row>
    <row r="4" spans="2:8" ht="15">
      <c r="B4" s="3" t="s">
        <v>4</v>
      </c>
      <c r="C4" s="4">
        <v>4787</v>
      </c>
      <c r="D4" s="4">
        <v>4535</v>
      </c>
      <c r="E4" s="4">
        <f>SUM(C4:D4)</f>
        <v>9322</v>
      </c>
      <c r="F4" s="5">
        <f aca="true" t="shared" si="0" ref="F4:F21">(C4*100/$E$21)*-1</f>
        <v>-1.7159305168223562</v>
      </c>
      <c r="G4" s="5">
        <f aca="true" t="shared" si="1" ref="G4:G21">D4*100/$E$21</f>
        <v>1.6255995182346743</v>
      </c>
      <c r="H4" s="1"/>
    </row>
    <row r="5" spans="2:8" ht="15">
      <c r="B5" s="3" t="s">
        <v>5</v>
      </c>
      <c r="C5" s="4">
        <v>6348</v>
      </c>
      <c r="D5" s="4">
        <v>6005</v>
      </c>
      <c r="E5" s="4">
        <f aca="true" t="shared" si="2" ref="E5:E21">SUM(C5:D5)</f>
        <v>12353</v>
      </c>
      <c r="F5" s="5">
        <f t="shared" si="0"/>
        <v>-2.2754808691849417</v>
      </c>
      <c r="G5" s="5">
        <f t="shared" si="1"/>
        <v>2.152530343329486</v>
      </c>
      <c r="H5" s="1"/>
    </row>
    <row r="6" spans="2:8" ht="15">
      <c r="B6" s="3" t="s">
        <v>6</v>
      </c>
      <c r="C6" s="4">
        <v>5906</v>
      </c>
      <c r="D6" s="4">
        <v>5647</v>
      </c>
      <c r="E6" s="4">
        <f t="shared" si="2"/>
        <v>11553</v>
      </c>
      <c r="F6" s="5">
        <f t="shared" si="0"/>
        <v>-2.1170431653128965</v>
      </c>
      <c r="G6" s="5">
        <f t="shared" si="1"/>
        <v>2.0242029723200012</v>
      </c>
      <c r="H6" s="1"/>
    </row>
    <row r="7" spans="2:8" ht="15">
      <c r="B7" s="3" t="s">
        <v>7</v>
      </c>
      <c r="C7" s="4">
        <v>7151</v>
      </c>
      <c r="D7" s="4">
        <v>6576</v>
      </c>
      <c r="E7" s="4">
        <f t="shared" si="2"/>
        <v>13727</v>
      </c>
      <c r="F7" s="5">
        <f t="shared" si="0"/>
        <v>-2.563321313097278</v>
      </c>
      <c r="G7" s="5">
        <f t="shared" si="1"/>
        <v>2.357208915526178</v>
      </c>
      <c r="H7" s="1"/>
    </row>
    <row r="8" spans="2:8" ht="15">
      <c r="B8" s="3" t="s">
        <v>8</v>
      </c>
      <c r="C8" s="4">
        <v>11023</v>
      </c>
      <c r="D8" s="4">
        <v>10030</v>
      </c>
      <c r="E8" s="4">
        <f t="shared" si="2"/>
        <v>21053</v>
      </c>
      <c r="F8" s="5">
        <f t="shared" si="0"/>
        <v>-3.951264275523884</v>
      </c>
      <c r="G8" s="5">
        <f t="shared" si="1"/>
        <v>3.595317126327185</v>
      </c>
      <c r="H8" s="1"/>
    </row>
    <row r="9" spans="2:8" ht="15">
      <c r="B9" s="3" t="s">
        <v>9</v>
      </c>
      <c r="C9" s="4">
        <v>13680</v>
      </c>
      <c r="D9" s="4">
        <v>13885</v>
      </c>
      <c r="E9" s="4">
        <f t="shared" si="2"/>
        <v>27565</v>
      </c>
      <c r="F9" s="5">
        <f t="shared" si="0"/>
        <v>-4.903682780474166</v>
      </c>
      <c r="G9" s="5">
        <f t="shared" si="1"/>
        <v>4.977166330912558</v>
      </c>
      <c r="H9" s="1"/>
    </row>
    <row r="10" spans="2:8" ht="15">
      <c r="B10" s="3" t="s">
        <v>10</v>
      </c>
      <c r="C10" s="4">
        <v>14526</v>
      </c>
      <c r="D10" s="4">
        <v>14650</v>
      </c>
      <c r="E10" s="4">
        <f t="shared" si="2"/>
        <v>29176</v>
      </c>
      <c r="F10" s="5">
        <f t="shared" si="0"/>
        <v>-5.206936847161384</v>
      </c>
      <c r="G10" s="5">
        <f t="shared" si="1"/>
        <v>5.2513854337680215</v>
      </c>
      <c r="H10" s="1"/>
    </row>
    <row r="11" spans="2:8" ht="15">
      <c r="B11" s="3" t="s">
        <v>11</v>
      </c>
      <c r="C11" s="4">
        <v>13435</v>
      </c>
      <c r="D11" s="4">
        <v>13652</v>
      </c>
      <c r="E11" s="4">
        <f t="shared" si="2"/>
        <v>27087</v>
      </c>
      <c r="F11" s="5">
        <f t="shared" si="0"/>
        <v>-4.815860976291697</v>
      </c>
      <c r="G11" s="5">
        <f t="shared" si="1"/>
        <v>4.893646002853313</v>
      </c>
      <c r="H11" s="1"/>
    </row>
    <row r="12" spans="2:8" ht="15">
      <c r="B12" s="3" t="s">
        <v>12</v>
      </c>
      <c r="C12" s="4">
        <v>12761</v>
      </c>
      <c r="D12" s="4">
        <v>13151</v>
      </c>
      <c r="E12" s="4">
        <f t="shared" si="2"/>
        <v>25912</v>
      </c>
      <c r="F12" s="5">
        <f t="shared" si="0"/>
        <v>-4.5742614007040086</v>
      </c>
      <c r="G12" s="5">
        <f t="shared" si="1"/>
        <v>4.7140593747087545</v>
      </c>
      <c r="H12" s="1"/>
    </row>
    <row r="13" spans="2:8" ht="15">
      <c r="B13" s="3" t="s">
        <v>13</v>
      </c>
      <c r="C13" s="4">
        <v>10591</v>
      </c>
      <c r="D13" s="4">
        <v>10636</v>
      </c>
      <c r="E13" s="4">
        <f t="shared" si="2"/>
        <v>21227</v>
      </c>
      <c r="F13" s="5">
        <f t="shared" si="0"/>
        <v>-3.7964111350878578</v>
      </c>
      <c r="G13" s="5">
        <f t="shared" si="1"/>
        <v>3.8125416705499435</v>
      </c>
      <c r="H13" s="1"/>
    </row>
    <row r="14" spans="2:8" ht="15">
      <c r="B14" s="3" t="s">
        <v>14</v>
      </c>
      <c r="C14" s="4">
        <v>9003</v>
      </c>
      <c r="D14" s="4">
        <v>9142</v>
      </c>
      <c r="E14" s="4">
        <f t="shared" si="2"/>
        <v>18145</v>
      </c>
      <c r="F14" s="5">
        <f t="shared" si="0"/>
        <v>-3.2271824614480202</v>
      </c>
      <c r="G14" s="5">
        <f t="shared" si="1"/>
        <v>3.277007893208686</v>
      </c>
      <c r="H14" s="1"/>
    </row>
    <row r="15" spans="2:8" ht="15">
      <c r="B15" s="3" t="s">
        <v>15</v>
      </c>
      <c r="C15" s="4">
        <v>7822</v>
      </c>
      <c r="D15" s="4">
        <v>8508</v>
      </c>
      <c r="E15" s="4">
        <f t="shared" si="2"/>
        <v>16330</v>
      </c>
      <c r="F15" s="5">
        <f t="shared" si="0"/>
        <v>-2.8038455196541614</v>
      </c>
      <c r="G15" s="5">
        <f t="shared" si="1"/>
        <v>3.0497465713650733</v>
      </c>
      <c r="H15" s="1"/>
    </row>
    <row r="16" spans="2:8" ht="15">
      <c r="B16" s="3" t="s">
        <v>16</v>
      </c>
      <c r="C16" s="4">
        <v>6258</v>
      </c>
      <c r="D16" s="4">
        <v>7192</v>
      </c>
      <c r="E16" s="4">
        <f t="shared" si="2"/>
        <v>13450</v>
      </c>
      <c r="F16" s="5">
        <f t="shared" si="0"/>
        <v>-2.24321979826077</v>
      </c>
      <c r="G16" s="5">
        <f t="shared" si="1"/>
        <v>2.5780180231849563</v>
      </c>
      <c r="H16" s="1"/>
    </row>
    <row r="17" spans="2:8" ht="15">
      <c r="B17" s="3" t="s">
        <v>17</v>
      </c>
      <c r="C17" s="4">
        <v>5050</v>
      </c>
      <c r="D17" s="4">
        <v>5710</v>
      </c>
      <c r="E17" s="4">
        <f t="shared" si="2"/>
        <v>10760</v>
      </c>
      <c r="F17" s="5">
        <f t="shared" si="0"/>
        <v>-1.8102045351896592</v>
      </c>
      <c r="G17" s="5">
        <f t="shared" si="1"/>
        <v>2.0467857219669217</v>
      </c>
      <c r="H17" s="1"/>
    </row>
    <row r="18" spans="2:8" ht="15">
      <c r="B18" s="3" t="s">
        <v>18</v>
      </c>
      <c r="C18" s="4">
        <v>3636</v>
      </c>
      <c r="D18" s="4">
        <v>4442</v>
      </c>
      <c r="E18" s="4">
        <f t="shared" si="2"/>
        <v>8078</v>
      </c>
      <c r="F18" s="5">
        <f t="shared" si="0"/>
        <v>-1.3033472653365548</v>
      </c>
      <c r="G18" s="5">
        <f t="shared" si="1"/>
        <v>1.5922630782796963</v>
      </c>
      <c r="H18" s="1"/>
    </row>
    <row r="19" spans="2:8" ht="15">
      <c r="B19" s="3" t="s">
        <v>19</v>
      </c>
      <c r="C19" s="4">
        <v>2532</v>
      </c>
      <c r="D19" s="4">
        <v>3196</v>
      </c>
      <c r="E19" s="4">
        <f t="shared" si="2"/>
        <v>5728</v>
      </c>
      <c r="F19" s="5">
        <f t="shared" si="0"/>
        <v>-0.9076114620000431</v>
      </c>
      <c r="G19" s="5">
        <f t="shared" si="1"/>
        <v>1.145626474151713</v>
      </c>
      <c r="H19" s="1"/>
    </row>
    <row r="20" spans="2:8" ht="15">
      <c r="B20" s="3" t="s">
        <v>20</v>
      </c>
      <c r="C20" s="4">
        <v>3088</v>
      </c>
      <c r="D20" s="4">
        <v>4420</v>
      </c>
      <c r="E20" s="4">
        <f t="shared" si="2"/>
        <v>7508</v>
      </c>
      <c r="F20" s="5">
        <f t="shared" si="0"/>
        <v>-1.1069131890427064</v>
      </c>
      <c r="G20" s="5">
        <f t="shared" si="1"/>
        <v>1.5843770387204543</v>
      </c>
      <c r="H20" s="1"/>
    </row>
    <row r="21" spans="2:8" ht="15">
      <c r="B21" s="6" t="s">
        <v>21</v>
      </c>
      <c r="C21" s="7">
        <f>SUM(C4:C20)</f>
        <v>137597</v>
      </c>
      <c r="D21" s="7">
        <f>SUM(D4:D20)</f>
        <v>141377</v>
      </c>
      <c r="E21" s="7">
        <f t="shared" si="2"/>
        <v>278974</v>
      </c>
      <c r="F21" s="8">
        <f t="shared" si="0"/>
        <v>-49.322517510592384</v>
      </c>
      <c r="G21" s="8">
        <f t="shared" si="1"/>
        <v>50.677482489407616</v>
      </c>
      <c r="H21" s="1"/>
    </row>
    <row r="22" spans="2:8" ht="15">
      <c r="B22" s="1"/>
      <c r="C22" s="1"/>
      <c r="D22" s="1"/>
      <c r="E22" s="1"/>
      <c r="F22" s="1"/>
      <c r="G22" s="1"/>
      <c r="H22" s="1"/>
    </row>
    <row r="23" spans="2:8" ht="30.75" customHeight="1">
      <c r="B23" s="10" t="str">
        <f>+'Piramide Subsidiado'!B23:G23</f>
        <v>FUENTE: Bodega de Datos de SISPRO (SGD) – Afiliados a Salud</v>
      </c>
      <c r="C23" s="10"/>
      <c r="D23" s="10"/>
      <c r="E23" s="10"/>
      <c r="F23" s="10"/>
      <c r="G23" s="10"/>
      <c r="H23" s="1"/>
    </row>
    <row r="24" spans="2:8" ht="15">
      <c r="B24" s="1"/>
      <c r="C24" s="1"/>
      <c r="D24" s="1"/>
      <c r="E24" s="1"/>
      <c r="F24" s="1"/>
      <c r="G24" s="1"/>
      <c r="H24" s="1"/>
    </row>
    <row r="25" spans="3:5" ht="15">
      <c r="C25" s="1"/>
      <c r="D25" s="1"/>
      <c r="E25" s="1"/>
    </row>
    <row r="26" spans="3:5" ht="15">
      <c r="C26" s="1"/>
      <c r="D26" s="1"/>
      <c r="E26" s="1"/>
    </row>
    <row r="27" spans="3:5" ht="15">
      <c r="C27" s="1"/>
      <c r="D27" s="1"/>
      <c r="E27" s="1"/>
    </row>
  </sheetData>
  <sheetProtection/>
  <mergeCells count="2">
    <mergeCell ref="A1:H1"/>
    <mergeCell ref="B23:G2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7"/>
  <sheetViews>
    <sheetView zoomScale="98" zoomScaleNormal="98" zoomScalePageLayoutView="0" workbookViewId="0" topLeftCell="A1">
      <selection activeCell="A1" sqref="A1:H1"/>
    </sheetView>
  </sheetViews>
  <sheetFormatPr defaultColWidth="11.421875" defaultRowHeight="15"/>
  <cols>
    <col min="1" max="1" width="5.140625" style="2" customWidth="1"/>
    <col min="2" max="2" width="9.8515625" style="2" bestFit="1" customWidth="1"/>
    <col min="3" max="4" width="9.28125" style="2" bestFit="1" customWidth="1"/>
    <col min="5" max="5" width="10.8515625" style="2" bestFit="1" customWidth="1"/>
    <col min="6" max="6" width="11.7109375" style="2" bestFit="1" customWidth="1"/>
    <col min="7" max="7" width="11.00390625" style="2" bestFit="1" customWidth="1"/>
    <col min="8" max="8" width="5.140625" style="2" customWidth="1"/>
    <col min="9" max="16384" width="11.421875" style="2" customWidth="1"/>
  </cols>
  <sheetData>
    <row r="1" spans="1:8" ht="34.5" customHeight="1" thickBot="1">
      <c r="A1" s="11" t="s">
        <v>27</v>
      </c>
      <c r="B1" s="12"/>
      <c r="C1" s="12"/>
      <c r="D1" s="12"/>
      <c r="E1" s="12"/>
      <c r="F1" s="12"/>
      <c r="G1" s="12"/>
      <c r="H1" s="13"/>
    </row>
    <row r="2" ht="15" customHeight="1"/>
    <row r="3" spans="2:8" ht="15">
      <c r="B3" s="9" t="s">
        <v>0</v>
      </c>
      <c r="C3" s="9" t="s">
        <v>22</v>
      </c>
      <c r="D3" s="9" t="s">
        <v>23</v>
      </c>
      <c r="E3" s="9" t="s">
        <v>1</v>
      </c>
      <c r="F3" s="9" t="s">
        <v>2</v>
      </c>
      <c r="G3" s="9" t="s">
        <v>3</v>
      </c>
      <c r="H3" s="1"/>
    </row>
    <row r="4" spans="2:8" ht="15">
      <c r="B4" s="3" t="s">
        <v>4</v>
      </c>
      <c r="C4" s="4">
        <v>300</v>
      </c>
      <c r="D4" s="4">
        <v>309</v>
      </c>
      <c r="E4" s="4">
        <v>750</v>
      </c>
      <c r="F4" s="5">
        <f aca="true" t="shared" si="0" ref="F4:F21">(C4*100/$E$21)*-1</f>
        <v>-0.8860796880999497</v>
      </c>
      <c r="G4" s="5">
        <f aca="true" t="shared" si="1" ref="G4:G21">D4*100/$E$21</f>
        <v>0.9126620787429482</v>
      </c>
      <c r="H4" s="1"/>
    </row>
    <row r="5" spans="2:8" ht="15">
      <c r="B5" s="3" t="s">
        <v>5</v>
      </c>
      <c r="C5" s="4">
        <v>474</v>
      </c>
      <c r="D5" s="4">
        <v>426</v>
      </c>
      <c r="E5" s="4">
        <v>1257</v>
      </c>
      <c r="F5" s="5">
        <f t="shared" si="0"/>
        <v>-1.4000059071979207</v>
      </c>
      <c r="G5" s="5">
        <f t="shared" si="1"/>
        <v>1.2582331571019287</v>
      </c>
      <c r="H5" s="1"/>
    </row>
    <row r="6" spans="2:8" ht="15">
      <c r="B6" s="3" t="s">
        <v>6</v>
      </c>
      <c r="C6" s="4">
        <v>792</v>
      </c>
      <c r="D6" s="4">
        <v>745</v>
      </c>
      <c r="E6" s="4">
        <v>1056</v>
      </c>
      <c r="F6" s="5">
        <f t="shared" si="0"/>
        <v>-2.3392503765838675</v>
      </c>
      <c r="G6" s="5">
        <f t="shared" si="1"/>
        <v>2.2004312254482086</v>
      </c>
      <c r="H6" s="1"/>
    </row>
    <row r="7" spans="2:8" ht="15">
      <c r="B7" s="3" t="s">
        <v>7</v>
      </c>
      <c r="C7" s="4">
        <v>1176</v>
      </c>
      <c r="D7" s="4">
        <v>1112</v>
      </c>
      <c r="E7" s="4">
        <v>2438</v>
      </c>
      <c r="F7" s="5">
        <f t="shared" si="0"/>
        <v>-3.473432377351803</v>
      </c>
      <c r="G7" s="5">
        <f t="shared" si="1"/>
        <v>3.2844020438904806</v>
      </c>
      <c r="H7" s="1"/>
    </row>
    <row r="8" spans="2:8" ht="15">
      <c r="B8" s="3" t="s">
        <v>8</v>
      </c>
      <c r="C8" s="4">
        <v>1294</v>
      </c>
      <c r="D8" s="4">
        <v>1267</v>
      </c>
      <c r="E8" s="4">
        <v>817</v>
      </c>
      <c r="F8" s="5">
        <f t="shared" si="0"/>
        <v>-3.821957054671117</v>
      </c>
      <c r="G8" s="5">
        <f t="shared" si="1"/>
        <v>3.742209882742121</v>
      </c>
      <c r="H8" s="1"/>
    </row>
    <row r="9" spans="2:8" ht="15">
      <c r="B9" s="3" t="s">
        <v>9</v>
      </c>
      <c r="C9" s="4">
        <v>369</v>
      </c>
      <c r="D9" s="4">
        <v>426</v>
      </c>
      <c r="E9" s="4">
        <v>578</v>
      </c>
      <c r="F9" s="5">
        <f t="shared" si="0"/>
        <v>-1.0898780163629382</v>
      </c>
      <c r="G9" s="5">
        <f t="shared" si="1"/>
        <v>1.2582331571019287</v>
      </c>
      <c r="H9" s="1"/>
    </row>
    <row r="10" spans="2:8" ht="15">
      <c r="B10" s="3" t="s">
        <v>10</v>
      </c>
      <c r="C10" s="4">
        <v>323</v>
      </c>
      <c r="D10" s="4">
        <v>443</v>
      </c>
      <c r="E10" s="4">
        <v>1002</v>
      </c>
      <c r="F10" s="5">
        <f t="shared" si="0"/>
        <v>-0.9540124641876127</v>
      </c>
      <c r="G10" s="5">
        <f t="shared" si="1"/>
        <v>1.3084443394275924</v>
      </c>
      <c r="H10" s="1"/>
    </row>
    <row r="11" spans="2:8" ht="15">
      <c r="B11" s="3" t="s">
        <v>11</v>
      </c>
      <c r="C11" s="4">
        <v>460</v>
      </c>
      <c r="D11" s="4">
        <v>701</v>
      </c>
      <c r="E11" s="4">
        <v>1682</v>
      </c>
      <c r="F11" s="5">
        <f t="shared" si="0"/>
        <v>-1.3586555217532563</v>
      </c>
      <c r="G11" s="5">
        <f t="shared" si="1"/>
        <v>2.0704728711935494</v>
      </c>
      <c r="H11" s="1"/>
    </row>
    <row r="12" spans="2:8" ht="15">
      <c r="B12" s="3" t="s">
        <v>12</v>
      </c>
      <c r="C12" s="4">
        <v>659</v>
      </c>
      <c r="D12" s="4">
        <v>1075</v>
      </c>
      <c r="E12" s="4">
        <v>2604</v>
      </c>
      <c r="F12" s="5">
        <f t="shared" si="0"/>
        <v>-1.9464217148595564</v>
      </c>
      <c r="G12" s="5">
        <f t="shared" si="1"/>
        <v>3.1751188823581535</v>
      </c>
      <c r="H12" s="1"/>
    </row>
    <row r="13" spans="2:8" ht="15">
      <c r="B13" s="3" t="s">
        <v>13</v>
      </c>
      <c r="C13" s="4">
        <v>932</v>
      </c>
      <c r="D13" s="4">
        <v>1471</v>
      </c>
      <c r="E13" s="4">
        <v>3455</v>
      </c>
      <c r="F13" s="5">
        <f t="shared" si="0"/>
        <v>-2.7527542310305106</v>
      </c>
      <c r="G13" s="5">
        <f t="shared" si="1"/>
        <v>4.344744070650087</v>
      </c>
      <c r="H13" s="1"/>
    </row>
    <row r="14" spans="2:8" ht="15">
      <c r="B14" s="3" t="s">
        <v>14</v>
      </c>
      <c r="C14" s="4">
        <v>1253</v>
      </c>
      <c r="D14" s="4">
        <v>2030</v>
      </c>
      <c r="E14" s="4">
        <v>3795</v>
      </c>
      <c r="F14" s="5">
        <f t="shared" si="0"/>
        <v>-3.700859497297457</v>
      </c>
      <c r="G14" s="5">
        <f t="shared" si="1"/>
        <v>5.995805889476327</v>
      </c>
      <c r="H14" s="1"/>
    </row>
    <row r="15" spans="2:8" ht="15">
      <c r="B15" s="3" t="s">
        <v>15</v>
      </c>
      <c r="C15" s="4">
        <v>1561</v>
      </c>
      <c r="D15" s="4">
        <v>2271</v>
      </c>
      <c r="E15" s="4">
        <v>3318</v>
      </c>
      <c r="F15" s="5">
        <f t="shared" si="0"/>
        <v>-4.6105679770800725</v>
      </c>
      <c r="G15" s="5">
        <f t="shared" si="1"/>
        <v>6.70762323891662</v>
      </c>
      <c r="H15" s="1"/>
    </row>
    <row r="16" spans="2:8" ht="15">
      <c r="B16" s="3" t="s">
        <v>16</v>
      </c>
      <c r="C16" s="4">
        <v>1525</v>
      </c>
      <c r="D16" s="4">
        <v>2041</v>
      </c>
      <c r="E16" s="4">
        <v>3199</v>
      </c>
      <c r="F16" s="5">
        <f t="shared" si="0"/>
        <v>-4.5042384145080785</v>
      </c>
      <c r="G16" s="5">
        <f t="shared" si="1"/>
        <v>6.0282954780399916</v>
      </c>
      <c r="H16" s="1"/>
    </row>
    <row r="17" spans="2:8" ht="15">
      <c r="B17" s="3" t="s">
        <v>17</v>
      </c>
      <c r="C17" s="4">
        <v>1344</v>
      </c>
      <c r="D17" s="4">
        <v>1890</v>
      </c>
      <c r="E17" s="4">
        <v>2232</v>
      </c>
      <c r="F17" s="5">
        <f t="shared" si="0"/>
        <v>-3.969637002687775</v>
      </c>
      <c r="G17" s="5">
        <f t="shared" si="1"/>
        <v>5.5823020350296835</v>
      </c>
      <c r="H17" s="1"/>
    </row>
    <row r="18" spans="2:8" ht="15">
      <c r="B18" s="3" t="s">
        <v>18</v>
      </c>
      <c r="C18" s="4">
        <v>1082</v>
      </c>
      <c r="D18" s="4">
        <v>1375</v>
      </c>
      <c r="E18" s="4">
        <v>1331</v>
      </c>
      <c r="F18" s="5">
        <f t="shared" si="0"/>
        <v>-3.1957940750804856</v>
      </c>
      <c r="G18" s="5">
        <f t="shared" si="1"/>
        <v>4.061198570458103</v>
      </c>
      <c r="H18" s="1"/>
    </row>
    <row r="19" spans="2:8" ht="15">
      <c r="B19" s="3" t="s">
        <v>19</v>
      </c>
      <c r="C19" s="4">
        <v>658</v>
      </c>
      <c r="D19" s="4">
        <v>928</v>
      </c>
      <c r="E19" s="4">
        <v>570</v>
      </c>
      <c r="F19" s="5">
        <f t="shared" si="0"/>
        <v>-1.9434681158992233</v>
      </c>
      <c r="G19" s="5">
        <f t="shared" si="1"/>
        <v>2.740939835189178</v>
      </c>
      <c r="H19" s="1"/>
    </row>
    <row r="20" spans="2:8" ht="15">
      <c r="B20" s="3" t="s">
        <v>20</v>
      </c>
      <c r="C20" s="4">
        <v>442</v>
      </c>
      <c r="D20" s="4">
        <v>703</v>
      </c>
      <c r="E20" s="4">
        <v>561</v>
      </c>
      <c r="F20" s="5">
        <f t="shared" si="0"/>
        <v>-1.3054907404672593</v>
      </c>
      <c r="G20" s="5">
        <f t="shared" si="1"/>
        <v>2.0763800691142156</v>
      </c>
      <c r="H20" s="1"/>
    </row>
    <row r="21" spans="2:8" ht="15">
      <c r="B21" s="6" t="s">
        <v>21</v>
      </c>
      <c r="C21" s="7">
        <f>SUM(C4:C20)</f>
        <v>14644</v>
      </c>
      <c r="D21" s="7">
        <f>SUM(D4:D20)</f>
        <v>19213</v>
      </c>
      <c r="E21" s="7">
        <f>SUM(C21:D21)</f>
        <v>33857</v>
      </c>
      <c r="F21" s="8">
        <f t="shared" si="0"/>
        <v>-43.25250317511888</v>
      </c>
      <c r="G21" s="8">
        <f t="shared" si="1"/>
        <v>56.74749682488112</v>
      </c>
      <c r="H21" s="1"/>
    </row>
    <row r="22" spans="2:8" ht="15">
      <c r="B22" s="1"/>
      <c r="C22" s="1"/>
      <c r="D22" s="1"/>
      <c r="E22" s="1"/>
      <c r="F22" s="1"/>
      <c r="G22" s="1"/>
      <c r="H22" s="1"/>
    </row>
    <row r="23" spans="2:8" ht="30.75" customHeight="1">
      <c r="B23" s="10" t="str">
        <f>+'Piramide Subsidiado'!B23:G23</f>
        <v>FUENTE: Bodega de Datos de SISPRO (SGD) – Afiliados a Salud</v>
      </c>
      <c r="C23" s="10"/>
      <c r="D23" s="10"/>
      <c r="E23" s="10"/>
      <c r="F23" s="10"/>
      <c r="G23" s="10"/>
      <c r="H23" s="1"/>
    </row>
    <row r="24" spans="2:8" ht="15">
      <c r="B24" s="1"/>
      <c r="C24" s="1"/>
      <c r="D24" s="1"/>
      <c r="E24" s="1"/>
      <c r="F24" s="1"/>
      <c r="G24" s="1"/>
      <c r="H24" s="1"/>
    </row>
    <row r="25" spans="3:5" ht="15">
      <c r="C25" s="1"/>
      <c r="D25" s="1"/>
      <c r="E25" s="1"/>
    </row>
    <row r="26" spans="3:5" ht="15">
      <c r="C26" s="1"/>
      <c r="D26" s="1"/>
      <c r="E26" s="1"/>
    </row>
    <row r="27" spans="3:5" ht="15">
      <c r="C27" s="1"/>
      <c r="D27" s="1"/>
      <c r="E27" s="1"/>
    </row>
  </sheetData>
  <sheetProtection/>
  <mergeCells count="2">
    <mergeCell ref="A1:H1"/>
    <mergeCell ref="B23:G2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Ignacio Guancha Jimenez</dc:creator>
  <cp:keywords/>
  <dc:description/>
  <cp:lastModifiedBy>EPIDEMIOLOGIA</cp:lastModifiedBy>
  <dcterms:created xsi:type="dcterms:W3CDTF">2013-10-17T01:41:50Z</dcterms:created>
  <dcterms:modified xsi:type="dcterms:W3CDTF">2023-11-22T22:13:46Z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dfa5ba48-b9ae-4dbb-b681-129d1026f367</vt:lpwstr>
  </property>
</Properties>
</file>