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6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<sst xmlns="http://schemas.openxmlformats.org/spreadsheetml/2006/main" count="76" uniqueCount="28">
  <si>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</si>
  <si>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</si>
  <si>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</si>
  <si>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</si>
  <si>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</si>
  <si>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</si>
  <si>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</si>
  <si>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</si>
  <si>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</si>
  <si>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</si>
  <si>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</si>
  <si>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</si>
  <si>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</si>
  <si>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</si>
  <si>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</si>
  <si>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</si>
  <si>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</si>
  <si>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</si>
  <si>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</si>
  <si>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</si>
  <si>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</si>
  <si>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</si>
  <si>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</si>
  <si>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</si>
  <si>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</si>
  <si>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Marzo 2022</t>
  </si>
  <si>
    <t>Piramide Poblacional Regimen Contributivo Departamento de Nariño
Corte: Marzo 2022</t>
  </si>
  <si>
    <t>Piramide Poblacional Regimen Excepcion Departamento de Nariño
Corte: Marzo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</si>
</sst>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2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31" borderId="2" applyNumberFormat="0" applyAlignment="0" applyProtection="0"/>
    <xf numFmtId="0" fontId="32" fillId="32" borderId="4" applyNumberFormat="0" applyAlignment="0" applyProtection="0"/>
    <xf numFmtId="0" fontId="33" fillId="0" borderId="5" applyNumberFormat="0" applyFill="0" applyAlignment="0" applyProtection="0"/>
    <xf numFmtId="0" fontId="34" fillId="3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2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48" applyFont="1" applyBorder="1" applyAlignment="1">
      <alignment vertical="center" wrapText="1"/>
      <protection/>
    </xf>
    <xf numFmtId="164" fontId="4" fillId="0" borderId="10" xfId="43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3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48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Encabezado 1" xfId="33"/>
    <cellStyle name="Encabezado 4" xfId="34"/>
    <cellStyle name="Énfasis1" xfId="35"/>
    <cellStyle name="Énfasis2" xfId="36"/>
    <cellStyle name="Énfasis3" xfId="37"/>
    <cellStyle name="Énfasis4" xfId="38"/>
    <cellStyle name="Énfasis5" xfId="39"/>
    <cellStyle name="Énfasis6" xfId="40"/>
    <cellStyle name="Entrada" xfId="41"/>
    <cellStyle name="Incorrecto" xfId="42"/>
    <cellStyle name="Comma" xfId="43"/>
    <cellStyle name="Comma [0]" xfId="44"/>
    <cellStyle name="Currency" xfId="45"/>
    <cellStyle name="Currency [0]" xfId="46"/>
    <cellStyle name="Neutral" xfId="47"/>
    <cellStyle name="Normal_Hoja1" xfId="48"/>
    <cellStyle name="Notas" xfId="49"/>
    <cellStyle name="Percent" xfId="50"/>
    <cellStyle name="Bueno" xfId="51"/>
    <cellStyle name="Cálculo" xfId="52"/>
    <cellStyle name="Celda de comprobación" xfId="53"/>
    <cellStyle name="Celda vinculada" xfId="54"/>
    <cellStyle name="Salida" xfId="55"/>
    <cellStyle name="Texto explicativo" xfId="56"/>
    <cellStyle name="Texto de advertencia" xfId="57"/>
    <cellStyle name="Total" xfId="58"/>
    <cellStyle name="Título" xfId="59"/>
    <cellStyle name="Título 2" xfId="60"/>
    <cellStyle name="Título 3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32163608"/>
        <c:axId val="21037017"/>
      </c:barChart>
      <c:catAx>
        <c:axId val="321636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636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55115426"/>
        <c:axId val="26276787"/>
      </c:barChart>
      <c:catAx>
        <c:axId val="551154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154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35164492"/>
        <c:axId val="48044973"/>
      </c:barChart>
      <c:catAx>
        <c:axId val="351644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8044973"/>
        <c:crosses val="autoZero"/>
        <c:auto val="1"/>
        <c:lblOffset val="100"/>
        <c:tickLblSkip val="1"/>
        <c:noMultiLvlLbl val="0"/>
      </c:catAx>
      <c:valAx>
        <c:axId val="480449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644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38b29bd-df3c-4659-a1cb-3f753ff232f8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Marzo 2022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08e453df-6dff-49b3-a2ed-7037a48ebf14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Marzo 2022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44aeb4da-1a70-4af2-a851-c43015291e0d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Marzo 2022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36686</v>
      </c>
      <c r="D4" s="4">
        <v>35816</v>
      </c>
      <c r="E4" s="4">
        <f>SUM(C4:D4)</f>
        <v>72502</v>
      </c>
      <c r="F4" s="5">
        <f aca="true" t="shared" si="0" ref="F4:F21">(C4*100/$E$21)*-1</f>
        <v>-3.1746636125190055</v>
      </c>
      <c r="G4" s="5">
        <f aca="true" t="shared" si="1" ref="G4:G21">D4*100/$E$21</f>
        <v>3.0993771996396635</v>
      </c>
      <c r="H4" s="1"/>
    </row>
    <row r="5" spans="2:8" ht="15">
      <c r="B5" s="3" t="s">
        <v>5</v>
      </c>
      <c r="C5" s="4">
        <v>44149</v>
      </c>
      <c r="D5" s="4">
        <v>41630</v>
      </c>
      <c r="E5" s="4">
        <f aca="true" t="shared" si="2" ref="E5:E21">SUM(C5:D5)</f>
        <v>85779</v>
      </c>
      <c r="F5" s="5">
        <f t="shared" si="0"/>
        <v>-3.820482577252946</v>
      </c>
      <c r="G5" s="5">
        <f t="shared" si="1"/>
        <v>3.602498124329886</v>
      </c>
      <c r="H5" s="1"/>
    </row>
    <row r="6" spans="2:8" ht="15">
      <c r="B6" s="3" t="s">
        <v>6</v>
      </c>
      <c r="C6" s="4">
        <v>49955</v>
      </c>
      <c r="D6" s="4">
        <v>48257</v>
      </c>
      <c r="E6" s="4">
        <f t="shared" si="2"/>
        <v>98212</v>
      </c>
      <c r="F6" s="5">
        <f t="shared" si="0"/>
        <v>-4.322911213089105</v>
      </c>
      <c r="G6" s="5">
        <f t="shared" si="1"/>
        <v>4.175972903814252</v>
      </c>
      <c r="H6" s="1"/>
    </row>
    <row r="7" spans="2:8" ht="15">
      <c r="B7" s="3" t="s">
        <v>7</v>
      </c>
      <c r="C7" s="4">
        <v>55587</v>
      </c>
      <c r="D7" s="4">
        <v>54664</v>
      </c>
      <c r="E7" s="4">
        <f t="shared" si="2"/>
        <v>110251</v>
      </c>
      <c r="F7" s="5">
        <f t="shared" si="0"/>
        <v>-4.810282566349397</v>
      </c>
      <c r="G7" s="5">
        <f t="shared" si="1"/>
        <v>4.730409739811888</v>
      </c>
      <c r="H7" s="1"/>
    </row>
    <row r="8" spans="2:8" ht="15">
      <c r="B8" s="3" t="s">
        <v>8</v>
      </c>
      <c r="C8" s="4">
        <v>47750</v>
      </c>
      <c r="D8" s="4">
        <v>52362</v>
      </c>
      <c r="E8" s="4">
        <f t="shared" si="2"/>
        <v>100112</v>
      </c>
      <c r="F8" s="5">
        <f t="shared" si="0"/>
        <v>-4.132099097688015</v>
      </c>
      <c r="G8" s="5">
        <f t="shared" si="1"/>
        <v>4.531203622055284</v>
      </c>
      <c r="H8" s="1"/>
    </row>
    <row r="9" spans="2:8" ht="15">
      <c r="B9" s="3" t="s">
        <v>9</v>
      </c>
      <c r="C9" s="4">
        <v>43399</v>
      </c>
      <c r="D9" s="4">
        <v>48104</v>
      </c>
      <c r="E9" s="4">
        <f t="shared" si="2"/>
        <v>91503</v>
      </c>
      <c r="F9" s="5">
        <f t="shared" si="0"/>
        <v>-3.755580497184548</v>
      </c>
      <c r="G9" s="5">
        <f t="shared" si="1"/>
        <v>4.1627328794802985</v>
      </c>
      <c r="H9" s="1"/>
    </row>
    <row r="10" spans="2:8" ht="15">
      <c r="B10" s="3" t="s">
        <v>10</v>
      </c>
      <c r="C10" s="4">
        <v>39389</v>
      </c>
      <c r="D10" s="4">
        <v>44134</v>
      </c>
      <c r="E10" s="4">
        <f t="shared" si="2"/>
        <v>83523</v>
      </c>
      <c r="F10" s="5">
        <f t="shared" si="0"/>
        <v>-3.408570709085512</v>
      </c>
      <c r="G10" s="5">
        <f t="shared" si="1"/>
        <v>3.819184535651578</v>
      </c>
      <c r="H10" s="1"/>
    </row>
    <row r="11" spans="2:8" ht="15">
      <c r="B11" s="3" t="s">
        <v>11</v>
      </c>
      <c r="C11" s="4">
        <v>38616</v>
      </c>
      <c r="D11" s="4">
        <v>42686</v>
      </c>
      <c r="E11" s="4">
        <f t="shared" si="2"/>
        <v>81302</v>
      </c>
      <c r="F11" s="5">
        <f t="shared" si="0"/>
        <v>-3.3416782985616833</v>
      </c>
      <c r="G11" s="5">
        <f t="shared" si="1"/>
        <v>3.6938802530661907</v>
      </c>
      <c r="H11" s="1"/>
    </row>
    <row r="12" spans="2:8" ht="15">
      <c r="B12" s="3" t="s">
        <v>12</v>
      </c>
      <c r="C12" s="4">
        <v>37098</v>
      </c>
      <c r="D12" s="4">
        <v>40822</v>
      </c>
      <c r="E12" s="4">
        <f t="shared" si="2"/>
        <v>77920</v>
      </c>
      <c r="F12" s="5">
        <f t="shared" si="0"/>
        <v>-3.2103164885032456</v>
      </c>
      <c r="G12" s="5">
        <f t="shared" si="1"/>
        <v>3.5325769500695317</v>
      </c>
      <c r="H12" s="1"/>
    </row>
    <row r="13" spans="2:8" ht="15">
      <c r="B13" s="3" t="s">
        <v>13</v>
      </c>
      <c r="C13" s="4">
        <v>32058</v>
      </c>
      <c r="D13" s="4">
        <v>35861</v>
      </c>
      <c r="E13" s="4">
        <f t="shared" si="2"/>
        <v>67919</v>
      </c>
      <c r="F13" s="5">
        <f t="shared" si="0"/>
        <v>-2.77417451044361</v>
      </c>
      <c r="G13" s="5">
        <f t="shared" si="1"/>
        <v>3.1032713244437677</v>
      </c>
      <c r="H13" s="1"/>
    </row>
    <row r="14" spans="2:8" ht="15">
      <c r="B14" s="3" t="s">
        <v>14</v>
      </c>
      <c r="C14" s="4">
        <v>30206</v>
      </c>
      <c r="D14" s="4">
        <v>33636</v>
      </c>
      <c r="E14" s="4">
        <f t="shared" si="2"/>
        <v>63842</v>
      </c>
      <c r="F14" s="5">
        <f t="shared" si="0"/>
        <v>-2.6139096407280458</v>
      </c>
      <c r="G14" s="5">
        <f t="shared" si="1"/>
        <v>2.91072848690752</v>
      </c>
      <c r="H14" s="1"/>
    </row>
    <row r="15" spans="2:8" ht="15">
      <c r="B15" s="3" t="s">
        <v>15</v>
      </c>
      <c r="C15" s="4">
        <v>26265</v>
      </c>
      <c r="D15" s="4">
        <v>28945</v>
      </c>
      <c r="E15" s="4">
        <f t="shared" si="2"/>
        <v>55210</v>
      </c>
      <c r="F15" s="5">
        <f t="shared" si="0"/>
        <v>-2.2728708439953027</v>
      </c>
      <c r="G15" s="5">
        <f t="shared" si="1"/>
        <v>2.5047876101063786</v>
      </c>
      <c r="H15" s="1"/>
    </row>
    <row r="16" spans="2:8" ht="15">
      <c r="B16" s="3" t="s">
        <v>16</v>
      </c>
      <c r="C16" s="4">
        <v>21509</v>
      </c>
      <c r="D16" s="4">
        <v>23714</v>
      </c>
      <c r="E16" s="4">
        <f t="shared" si="2"/>
        <v>45223</v>
      </c>
      <c r="F16" s="5">
        <f t="shared" si="0"/>
        <v>-1.8613051202549007</v>
      </c>
      <c r="G16" s="5">
        <f t="shared" si="1"/>
        <v>2.052117235655991</v>
      </c>
      <c r="H16" s="1"/>
    </row>
    <row r="17" spans="2:8" ht="15">
      <c r="B17" s="3" t="s">
        <v>17</v>
      </c>
      <c r="C17" s="4">
        <v>17356</v>
      </c>
      <c r="D17" s="4">
        <v>18821</v>
      </c>
      <c r="E17" s="4">
        <f t="shared" si="2"/>
        <v>36177</v>
      </c>
      <c r="F17" s="5">
        <f t="shared" si="0"/>
        <v>-1.5019206688894908</v>
      </c>
      <c r="G17" s="5">
        <f t="shared" si="1"/>
        <v>1.6286960652897617</v>
      </c>
      <c r="H17" s="1"/>
    </row>
    <row r="18" spans="2:8" ht="15">
      <c r="B18" s="3" t="s">
        <v>18</v>
      </c>
      <c r="C18" s="4">
        <v>14151</v>
      </c>
      <c r="D18" s="4">
        <v>15364</v>
      </c>
      <c r="E18" s="4">
        <f t="shared" si="2"/>
        <v>29515</v>
      </c>
      <c r="F18" s="5">
        <f t="shared" si="0"/>
        <v>-1.2245724467305361</v>
      </c>
      <c r="G18" s="5">
        <f t="shared" si="1"/>
        <v>1.3295407442278253</v>
      </c>
      <c r="H18" s="1"/>
    </row>
    <row r="19" spans="2:8" ht="15">
      <c r="B19" s="3" t="s">
        <v>19</v>
      </c>
      <c r="C19" s="4">
        <v>10578</v>
      </c>
      <c r="D19" s="4">
        <v>11830</v>
      </c>
      <c r="E19" s="4">
        <f t="shared" si="2"/>
        <v>22408</v>
      </c>
      <c r="F19" s="5">
        <f t="shared" si="0"/>
        <v>-0.9153789372846873</v>
      </c>
      <c r="G19" s="5">
        <f t="shared" si="1"/>
        <v>1.0237221429455332</v>
      </c>
      <c r="H19" s="1"/>
    </row>
    <row r="20" spans="2:8" ht="15">
      <c r="B20" s="3" t="s">
        <v>20</v>
      </c>
      <c r="C20" s="4">
        <v>14523</v>
      </c>
      <c r="D20" s="4">
        <v>19666</v>
      </c>
      <c r="E20" s="4">
        <f t="shared" si="2"/>
        <v>34189</v>
      </c>
      <c r="F20" s="5">
        <f t="shared" si="0"/>
        <v>-1.2567638784444615</v>
      </c>
      <c r="G20" s="5">
        <f t="shared" si="1"/>
        <v>1.701819075500157</v>
      </c>
      <c r="H20" s="1"/>
    </row>
    <row r="21" spans="2:8" ht="15">
      <c r="B21" s="6" t="s">
        <v>21</v>
      </c>
      <c r="C21" s="7">
        <f>SUM(C4:C20)</f>
        <v>559275</v>
      </c>
      <c r="D21" s="7">
        <f>SUM(D4:D20)</f>
        <v>596312</v>
      </c>
      <c r="E21" s="7">
        <f t="shared" si="2"/>
        <v>1155587</v>
      </c>
      <c r="F21" s="8">
        <f t="shared" si="0"/>
        <v>-48.397481107004495</v>
      </c>
      <c r="G21" s="8">
        <f t="shared" si="1"/>
        <v>51.602518892995505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5566</v>
      </c>
      <c r="D4" s="4">
        <v>5208</v>
      </c>
      <c r="E4" s="4">
        <f>SUM(C4:D4)</f>
        <v>10774</v>
      </c>
      <c r="F4" s="5">
        <f aca="true" t="shared" si="0" ref="F4:F21">(C4*100/$E$21)*-1</f>
        <v>-1.9011640616460816</v>
      </c>
      <c r="G4" s="5">
        <f aca="true" t="shared" si="1" ref="G4:G21">D4*100/$E$21</f>
        <v>1.7788829380260138</v>
      </c>
      <c r="H4" s="1"/>
    </row>
    <row r="5" spans="2:8" ht="15">
      <c r="B5" s="3" t="s">
        <v>5</v>
      </c>
      <c r="C5" s="4">
        <v>6086</v>
      </c>
      <c r="D5" s="4">
        <v>5821</v>
      </c>
      <c r="E5" s="4">
        <f aca="true" t="shared" si="2" ref="E5:E21">SUM(C5:D5)</f>
        <v>11907</v>
      </c>
      <c r="F5" s="5">
        <f t="shared" si="0"/>
        <v>-2.078779101541152</v>
      </c>
      <c r="G5" s="5">
        <f t="shared" si="1"/>
        <v>1.9882637446715488</v>
      </c>
      <c r="H5" s="1"/>
    </row>
    <row r="6" spans="2:8" ht="15">
      <c r="B6" s="3" t="s">
        <v>6</v>
      </c>
      <c r="C6" s="4">
        <v>6284</v>
      </c>
      <c r="D6" s="4">
        <v>5953</v>
      </c>
      <c r="E6" s="4">
        <f t="shared" si="2"/>
        <v>12237</v>
      </c>
      <c r="F6" s="5">
        <f t="shared" si="0"/>
        <v>-2.146409443655044</v>
      </c>
      <c r="G6" s="5">
        <f t="shared" si="1"/>
        <v>2.0333506394141434</v>
      </c>
      <c r="H6" s="1"/>
    </row>
    <row r="7" spans="2:8" ht="15">
      <c r="B7" s="3" t="s">
        <v>7</v>
      </c>
      <c r="C7" s="4">
        <v>7513</v>
      </c>
      <c r="D7" s="4">
        <v>7058</v>
      </c>
      <c r="E7" s="4">
        <f t="shared" si="2"/>
        <v>14571</v>
      </c>
      <c r="F7" s="5">
        <f t="shared" si="0"/>
        <v>-2.566195759099355</v>
      </c>
      <c r="G7" s="5">
        <f t="shared" si="1"/>
        <v>2.4107825991911684</v>
      </c>
      <c r="H7" s="1"/>
    </row>
    <row r="8" spans="2:8" ht="15">
      <c r="B8" s="3" t="s">
        <v>8</v>
      </c>
      <c r="C8" s="4">
        <v>13115</v>
      </c>
      <c r="D8" s="4">
        <v>11438</v>
      </c>
      <c r="E8" s="4">
        <f t="shared" si="2"/>
        <v>24553</v>
      </c>
      <c r="F8" s="5">
        <f t="shared" si="0"/>
        <v>-4.479656246584327</v>
      </c>
      <c r="G8" s="5">
        <f t="shared" si="1"/>
        <v>3.9068477429227237</v>
      </c>
      <c r="H8" s="1"/>
    </row>
    <row r="9" spans="2:8" ht="15">
      <c r="B9" s="3" t="s">
        <v>9</v>
      </c>
      <c r="C9" s="4">
        <v>16002</v>
      </c>
      <c r="D9" s="4">
        <v>14765</v>
      </c>
      <c r="E9" s="4">
        <f t="shared" si="2"/>
        <v>30767</v>
      </c>
      <c r="F9" s="5">
        <f t="shared" si="0"/>
        <v>-5.465761285386381</v>
      </c>
      <c r="G9" s="5">
        <f t="shared" si="1"/>
        <v>5.043242430866761</v>
      </c>
      <c r="H9" s="1"/>
    </row>
    <row r="10" spans="2:8" ht="15">
      <c r="B10" s="3" t="s">
        <v>10</v>
      </c>
      <c r="C10" s="4">
        <v>16394</v>
      </c>
      <c r="D10" s="4">
        <v>14875</v>
      </c>
      <c r="E10" s="4">
        <f t="shared" si="2"/>
        <v>31269</v>
      </c>
      <c r="F10" s="5">
        <f t="shared" si="0"/>
        <v>-5.599655700076511</v>
      </c>
      <c r="G10" s="5">
        <f t="shared" si="1"/>
        <v>5.0808148431522575</v>
      </c>
      <c r="H10" s="1"/>
    </row>
    <row r="11" spans="2:8" ht="15">
      <c r="B11" s="3" t="s">
        <v>11</v>
      </c>
      <c r="C11" s="4">
        <v>14987</v>
      </c>
      <c r="D11" s="4">
        <v>14298</v>
      </c>
      <c r="E11" s="4">
        <f t="shared" si="2"/>
        <v>29285</v>
      </c>
      <c r="F11" s="5">
        <f t="shared" si="0"/>
        <v>-5.11907039020658</v>
      </c>
      <c r="G11" s="5">
        <f t="shared" si="1"/>
        <v>4.8837304623456115</v>
      </c>
      <c r="H11" s="1"/>
    </row>
    <row r="12" spans="2:8" ht="15">
      <c r="B12" s="3" t="s">
        <v>12</v>
      </c>
      <c r="C12" s="4">
        <v>13906</v>
      </c>
      <c r="D12" s="4">
        <v>13105</v>
      </c>
      <c r="E12" s="4">
        <f t="shared" si="2"/>
        <v>27011</v>
      </c>
      <c r="F12" s="5">
        <f t="shared" si="0"/>
        <v>-4.7498360476554815</v>
      </c>
      <c r="G12" s="5">
        <f t="shared" si="1"/>
        <v>4.47624057274019</v>
      </c>
      <c r="H12" s="1"/>
    </row>
    <row r="13" spans="2:8" ht="15">
      <c r="B13" s="3" t="s">
        <v>13</v>
      </c>
      <c r="C13" s="4">
        <v>11020</v>
      </c>
      <c r="D13" s="4">
        <v>10415</v>
      </c>
      <c r="E13" s="4">
        <f t="shared" si="2"/>
        <v>21435</v>
      </c>
      <c r="F13" s="5">
        <f t="shared" si="0"/>
        <v>-3.76407257623784</v>
      </c>
      <c r="G13" s="5">
        <f t="shared" si="1"/>
        <v>3.557424308667614</v>
      </c>
      <c r="H13" s="1"/>
    </row>
    <row r="14" spans="2:8" ht="15">
      <c r="B14" s="3" t="s">
        <v>14</v>
      </c>
      <c r="C14" s="4">
        <v>9747</v>
      </c>
      <c r="D14" s="4">
        <v>9524</v>
      </c>
      <c r="E14" s="4">
        <f t="shared" si="2"/>
        <v>19271</v>
      </c>
      <c r="F14" s="5">
        <f t="shared" si="0"/>
        <v>-3.329257295879331</v>
      </c>
      <c r="G14" s="5">
        <f t="shared" si="1"/>
        <v>3.253087769155099</v>
      </c>
      <c r="H14" s="1"/>
    </row>
    <row r="15" spans="2:8" ht="15">
      <c r="B15" s="3" t="s">
        <v>15</v>
      </c>
      <c r="C15" s="4">
        <v>8050</v>
      </c>
      <c r="D15" s="4">
        <v>8412</v>
      </c>
      <c r="E15" s="4">
        <f t="shared" si="2"/>
        <v>16462</v>
      </c>
      <c r="F15" s="5">
        <f t="shared" si="0"/>
        <v>-2.7496174445294566</v>
      </c>
      <c r="G15" s="5">
        <f t="shared" si="1"/>
        <v>2.873264837687179</v>
      </c>
      <c r="H15" s="1"/>
    </row>
    <row r="16" spans="2:8" ht="15">
      <c r="B16" s="3" t="s">
        <v>16</v>
      </c>
      <c r="C16" s="4">
        <v>6097</v>
      </c>
      <c r="D16" s="4">
        <v>6810</v>
      </c>
      <c r="E16" s="4">
        <f t="shared" si="2"/>
        <v>12907</v>
      </c>
      <c r="F16" s="5">
        <f t="shared" si="0"/>
        <v>-2.0825363427697017</v>
      </c>
      <c r="G16" s="5">
        <f t="shared" si="1"/>
        <v>2.3260738878565963</v>
      </c>
      <c r="H16" s="1"/>
    </row>
    <row r="17" spans="2:8" ht="15">
      <c r="B17" s="3" t="s">
        <v>17</v>
      </c>
      <c r="C17" s="4">
        <v>4841</v>
      </c>
      <c r="D17" s="4">
        <v>5477</v>
      </c>
      <c r="E17" s="4">
        <f t="shared" si="2"/>
        <v>10318</v>
      </c>
      <c r="F17" s="5">
        <f t="shared" si="0"/>
        <v>-1.6535277079462236</v>
      </c>
      <c r="G17" s="5">
        <f t="shared" si="1"/>
        <v>1.8707645644332713</v>
      </c>
      <c r="H17" s="1"/>
    </row>
    <row r="18" spans="2:8" ht="15">
      <c r="B18" s="3" t="s">
        <v>18</v>
      </c>
      <c r="C18" s="4">
        <v>3466</v>
      </c>
      <c r="D18" s="4">
        <v>4233</v>
      </c>
      <c r="E18" s="4">
        <f t="shared" si="2"/>
        <v>7699</v>
      </c>
      <c r="F18" s="5">
        <f t="shared" si="0"/>
        <v>-1.1838725543775277</v>
      </c>
      <c r="G18" s="5">
        <f t="shared" si="1"/>
        <v>1.4458547382227567</v>
      </c>
      <c r="H18" s="1"/>
    </row>
    <row r="19" spans="2:8" ht="15">
      <c r="B19" s="3" t="s">
        <v>19</v>
      </c>
      <c r="C19" s="4">
        <v>2356</v>
      </c>
      <c r="D19" s="4">
        <v>2927</v>
      </c>
      <c r="E19" s="4">
        <f t="shared" si="2"/>
        <v>5283</v>
      </c>
      <c r="F19" s="5">
        <f t="shared" si="0"/>
        <v>-0.8047327576784348</v>
      </c>
      <c r="G19" s="5">
        <f t="shared" si="1"/>
        <v>0.9997677341785988</v>
      </c>
      <c r="H19" s="1"/>
    </row>
    <row r="20" spans="2:8" ht="15">
      <c r="B20" s="3" t="s">
        <v>20</v>
      </c>
      <c r="C20" s="4">
        <v>2875</v>
      </c>
      <c r="D20" s="4">
        <v>4144</v>
      </c>
      <c r="E20" s="4">
        <f t="shared" si="2"/>
        <v>7019</v>
      </c>
      <c r="F20" s="5">
        <f t="shared" si="0"/>
        <v>-0.9820062301890917</v>
      </c>
      <c r="G20" s="5">
        <f t="shared" si="1"/>
        <v>1.4154552410099464</v>
      </c>
      <c r="H20" s="1"/>
    </row>
    <row r="21" spans="2:8" ht="15">
      <c r="B21" s="6" t="s">
        <v>21</v>
      </c>
      <c r="C21" s="7">
        <f>SUM(C4:C20)</f>
        <v>148305</v>
      </c>
      <c r="D21" s="7">
        <f>SUM(D4:D20)</f>
        <v>144463</v>
      </c>
      <c r="E21" s="7">
        <f t="shared" si="2"/>
        <v>292768</v>
      </c>
      <c r="F21" s="8">
        <f t="shared" si="0"/>
        <v>-50.65615094545852</v>
      </c>
      <c r="G21" s="8">
        <f t="shared" si="1"/>
        <v>49.34384905454148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271</v>
      </c>
      <c r="D4" s="4">
        <v>280</v>
      </c>
      <c r="E4" s="4">
        <v>750</v>
      </c>
      <c r="F4" s="5">
        <f aca="true" t="shared" si="0" ref="F4:F21">(C4*100/$E$21)*-1</f>
        <v>-0.8075330015793081</v>
      </c>
      <c r="G4" s="5">
        <f aca="true" t="shared" si="1" ref="G4:G21">D4*100/$E$21</f>
        <v>0.8343514407461485</v>
      </c>
      <c r="H4" s="1"/>
    </row>
    <row r="5" spans="2:8" ht="15">
      <c r="B5" s="3" t="s">
        <v>5</v>
      </c>
      <c r="C5" s="4">
        <v>523</v>
      </c>
      <c r="D5" s="4">
        <v>501</v>
      </c>
      <c r="E5" s="4">
        <v>1257</v>
      </c>
      <c r="F5" s="5">
        <f t="shared" si="0"/>
        <v>-1.5584492982508418</v>
      </c>
      <c r="G5" s="5">
        <f t="shared" si="1"/>
        <v>1.4928931136207872</v>
      </c>
      <c r="H5" s="1"/>
    </row>
    <row r="6" spans="2:8" ht="15">
      <c r="B6" s="3" t="s">
        <v>6</v>
      </c>
      <c r="C6" s="4">
        <v>922</v>
      </c>
      <c r="D6" s="4">
        <v>865</v>
      </c>
      <c r="E6" s="4">
        <v>1056</v>
      </c>
      <c r="F6" s="5">
        <f t="shared" si="0"/>
        <v>-2.7474001013141036</v>
      </c>
      <c r="G6" s="5">
        <f t="shared" si="1"/>
        <v>2.5775499865907805</v>
      </c>
      <c r="H6" s="1"/>
    </row>
    <row r="7" spans="2:8" ht="15">
      <c r="B7" s="3" t="s">
        <v>7</v>
      </c>
      <c r="C7" s="4">
        <v>1213</v>
      </c>
      <c r="D7" s="4">
        <v>1181</v>
      </c>
      <c r="E7" s="4">
        <v>2438</v>
      </c>
      <c r="F7" s="5">
        <f t="shared" si="0"/>
        <v>-3.6145296343752795</v>
      </c>
      <c r="G7" s="5">
        <f t="shared" si="1"/>
        <v>3.519175184004291</v>
      </c>
      <c r="H7" s="1"/>
    </row>
    <row r="8" spans="2:8" ht="15">
      <c r="B8" s="3" t="s">
        <v>8</v>
      </c>
      <c r="C8" s="4">
        <v>1275</v>
      </c>
      <c r="D8" s="4">
        <v>1223</v>
      </c>
      <c r="E8" s="4">
        <v>817</v>
      </c>
      <c r="F8" s="5">
        <f t="shared" si="0"/>
        <v>-3.7992788819690695</v>
      </c>
      <c r="G8" s="5">
        <f t="shared" si="1"/>
        <v>3.644327900116213</v>
      </c>
      <c r="H8" s="1"/>
    </row>
    <row r="9" spans="2:8" ht="15">
      <c r="B9" s="3" t="s">
        <v>9</v>
      </c>
      <c r="C9" s="4">
        <v>306</v>
      </c>
      <c r="D9" s="4">
        <v>344</v>
      </c>
      <c r="E9" s="4">
        <v>578</v>
      </c>
      <c r="F9" s="5">
        <f t="shared" si="0"/>
        <v>-0.9118269316725767</v>
      </c>
      <c r="G9" s="5">
        <f t="shared" si="1"/>
        <v>1.0250603414881254</v>
      </c>
      <c r="H9" s="1"/>
    </row>
    <row r="10" spans="2:8" ht="15">
      <c r="B10" s="3" t="s">
        <v>10</v>
      </c>
      <c r="C10" s="4">
        <v>339</v>
      </c>
      <c r="D10" s="4">
        <v>423</v>
      </c>
      <c r="E10" s="4">
        <v>1002</v>
      </c>
      <c r="F10" s="5">
        <f t="shared" si="0"/>
        <v>-1.0101612086176583</v>
      </c>
      <c r="G10" s="5">
        <f t="shared" si="1"/>
        <v>1.260466640841503</v>
      </c>
      <c r="H10" s="1"/>
    </row>
    <row r="11" spans="2:8" ht="15">
      <c r="B11" s="3" t="s">
        <v>11</v>
      </c>
      <c r="C11" s="4">
        <v>454</v>
      </c>
      <c r="D11" s="4">
        <v>731</v>
      </c>
      <c r="E11" s="4">
        <v>1682</v>
      </c>
      <c r="F11" s="5">
        <f t="shared" si="0"/>
        <v>-1.352841264638398</v>
      </c>
      <c r="G11" s="5">
        <f t="shared" si="1"/>
        <v>2.1782532256622664</v>
      </c>
      <c r="H11" s="1"/>
    </row>
    <row r="12" spans="2:8" ht="15">
      <c r="B12" s="3" t="s">
        <v>12</v>
      </c>
      <c r="C12" s="4">
        <v>717</v>
      </c>
      <c r="D12" s="4">
        <v>1124</v>
      </c>
      <c r="E12" s="4">
        <v>2604</v>
      </c>
      <c r="F12" s="5">
        <f t="shared" si="0"/>
        <v>-2.136535653624959</v>
      </c>
      <c r="G12" s="5">
        <f t="shared" si="1"/>
        <v>3.349325069280968</v>
      </c>
      <c r="H12" s="1"/>
    </row>
    <row r="13" spans="2:8" ht="15">
      <c r="B13" s="3" t="s">
        <v>13</v>
      </c>
      <c r="C13" s="4">
        <v>1025</v>
      </c>
      <c r="D13" s="4">
        <v>1659</v>
      </c>
      <c r="E13" s="4">
        <v>3455</v>
      </c>
      <c r="F13" s="5">
        <f t="shared" si="0"/>
        <v>-3.0543222384457223</v>
      </c>
      <c r="G13" s="5">
        <f t="shared" si="1"/>
        <v>4.94353228642093</v>
      </c>
      <c r="H13" s="1"/>
    </row>
    <row r="14" spans="2:8" ht="15">
      <c r="B14" s="3" t="s">
        <v>14</v>
      </c>
      <c r="C14" s="4">
        <v>1340</v>
      </c>
      <c r="D14" s="4">
        <v>2100</v>
      </c>
      <c r="E14" s="4">
        <v>3795</v>
      </c>
      <c r="F14" s="5">
        <f t="shared" si="0"/>
        <v>-3.9929676092851394</v>
      </c>
      <c r="G14" s="5">
        <f t="shared" si="1"/>
        <v>6.257635805596114</v>
      </c>
      <c r="H14" s="1"/>
    </row>
    <row r="15" spans="2:8" ht="15">
      <c r="B15" s="3" t="s">
        <v>15</v>
      </c>
      <c r="C15" s="4">
        <v>1591</v>
      </c>
      <c r="D15" s="4">
        <v>2275</v>
      </c>
      <c r="E15" s="4">
        <v>3318</v>
      </c>
      <c r="F15" s="5">
        <f t="shared" si="0"/>
        <v>-4.74090407938258</v>
      </c>
      <c r="G15" s="5">
        <f t="shared" si="1"/>
        <v>6.7791054560624575</v>
      </c>
      <c r="H15" s="1"/>
    </row>
    <row r="16" spans="2:8" ht="15">
      <c r="B16" s="3" t="s">
        <v>16</v>
      </c>
      <c r="C16" s="4">
        <v>1385</v>
      </c>
      <c r="D16" s="4">
        <v>1885</v>
      </c>
      <c r="E16" s="4">
        <v>3199</v>
      </c>
      <c r="F16" s="5">
        <f t="shared" si="0"/>
        <v>-4.127059805119342</v>
      </c>
      <c r="G16" s="5">
        <f t="shared" si="1"/>
        <v>5.616973092166036</v>
      </c>
      <c r="H16" s="1"/>
    </row>
    <row r="17" spans="2:8" ht="15">
      <c r="B17" s="3" t="s">
        <v>17</v>
      </c>
      <c r="C17" s="4">
        <v>1350</v>
      </c>
      <c r="D17" s="4">
        <v>1827</v>
      </c>
      <c r="E17" s="4">
        <v>2232</v>
      </c>
      <c r="F17" s="5">
        <f t="shared" si="0"/>
        <v>-4.0227658750260735</v>
      </c>
      <c r="G17" s="5">
        <f t="shared" si="1"/>
        <v>5.444143150868619</v>
      </c>
      <c r="H17" s="1"/>
    </row>
    <row r="18" spans="2:8" ht="15">
      <c r="B18" s="3" t="s">
        <v>18</v>
      </c>
      <c r="C18" s="4">
        <v>987</v>
      </c>
      <c r="D18" s="4">
        <v>1244</v>
      </c>
      <c r="E18" s="4">
        <v>1331</v>
      </c>
      <c r="F18" s="5">
        <f t="shared" si="0"/>
        <v>-2.9410888286301735</v>
      </c>
      <c r="G18" s="5">
        <f t="shared" si="1"/>
        <v>3.7069042581721745</v>
      </c>
      <c r="H18" s="1"/>
    </row>
    <row r="19" spans="2:8" ht="15">
      <c r="B19" s="3" t="s">
        <v>19</v>
      </c>
      <c r="C19" s="4">
        <v>526</v>
      </c>
      <c r="D19" s="4">
        <v>750</v>
      </c>
      <c r="E19" s="4">
        <v>570</v>
      </c>
      <c r="F19" s="5">
        <f t="shared" si="0"/>
        <v>-1.567388777973122</v>
      </c>
      <c r="G19" s="5">
        <f t="shared" si="1"/>
        <v>2.234869930570041</v>
      </c>
      <c r="H19" s="1"/>
    </row>
    <row r="20" spans="2:8" ht="15">
      <c r="B20" s="3" t="s">
        <v>20</v>
      </c>
      <c r="C20" s="4">
        <v>350</v>
      </c>
      <c r="D20" s="4">
        <v>573</v>
      </c>
      <c r="E20" s="4">
        <v>561</v>
      </c>
      <c r="F20" s="5">
        <f t="shared" si="0"/>
        <v>-1.0429393009326857</v>
      </c>
      <c r="G20" s="5">
        <f t="shared" si="1"/>
        <v>1.7074406269555111</v>
      </c>
      <c r="H20" s="1"/>
    </row>
    <row r="21" spans="2:8" ht="15">
      <c r="B21" s="6" t="s">
        <v>21</v>
      </c>
      <c r="C21" s="7">
        <f>SUM(C4:C20)</f>
        <v>14574</v>
      </c>
      <c r="D21" s="7">
        <f>SUM(D4:D20)</f>
        <v>18985</v>
      </c>
      <c r="E21" s="7">
        <f>SUM(C21:D21)</f>
        <v>33559</v>
      </c>
      <c r="F21" s="8">
        <f t="shared" si="0"/>
        <v>-43.427992490837035</v>
      </c>
      <c r="G21" s="8">
        <f t="shared" si="1"/>
        <v>56.572007509162965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2022-04-21T22:03:28Z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