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<sst xmlns="http://schemas.openxmlformats.org/spreadsheetml/2006/main" count="116" uniqueCount="32">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</sst>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31" borderId="2" applyNumberFormat="0" applyAlignment="0" applyProtection="0"/>
    <xf numFmtId="0" fontId="32" fillId="32" borderId="4" applyNumberFormat="0" applyAlignment="0" applyProtection="0"/>
    <xf numFmtId="0" fontId="33" fillId="0" borderId="5" applyNumberFormat="0" applyFill="0" applyAlignment="0" applyProtection="0"/>
    <xf numFmtId="0" fontId="34" fillId="3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7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3" applyNumberFormat="1" applyFont="1" applyFill="1" applyBorder="1" applyAlignment="1">
      <alignment vertical="center" wrapText="1"/>
    </xf>
    <xf numFmtId="165" fontId="5" fillId="2" borderId="12" xfId="43" applyNumberFormat="1" applyFont="1" applyFill="1" applyBorder="1" applyAlignment="1">
      <alignment horizontal="right" vertical="center" wrapText="1"/>
    </xf>
    <xf numFmtId="165" fontId="5" fillId="2" borderId="10" xfId="43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3" applyNumberFormat="1" applyFont="1" applyFill="1" applyBorder="1" applyAlignment="1" applyProtection="1">
      <alignment vertical="center"/>
      <protection hidden="1" locked="0"/>
    </xf>
    <xf numFmtId="165" fontId="42" fillId="33" borderId="18" xfId="43" applyNumberFormat="1" applyFont="1" applyFill="1" applyBorder="1" applyAlignment="1" applyProtection="1">
      <alignment vertical="center"/>
      <protection hidden="1" locked="0"/>
    </xf>
    <xf numFmtId="165" fontId="41" fillId="8" borderId="10" xfId="43" applyNumberFormat="1" applyFont="1" applyFill="1" applyBorder="1" applyAlignment="1">
      <alignment vertical="center" wrapText="1"/>
    </xf>
    <xf numFmtId="165" fontId="5" fillId="8" borderId="10" xfId="43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3" applyNumberFormat="1" applyFont="1" applyFill="1" applyBorder="1" applyAlignment="1">
      <alignment vertical="center" wrapText="1"/>
    </xf>
    <xf numFmtId="165" fontId="5" fillId="8" borderId="20" xfId="43" applyNumberFormat="1" applyFont="1" applyFill="1" applyBorder="1" applyAlignment="1">
      <alignment horizontal="right" vertical="center" wrapText="1"/>
    </xf>
    <xf numFmtId="165" fontId="5" fillId="8" borderId="21" xfId="43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3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3" applyNumberFormat="1" applyFont="1" applyFill="1" applyBorder="1" applyAlignment="1">
      <alignment vertical="center" wrapText="1"/>
    </xf>
    <xf numFmtId="165" fontId="5" fillId="2" borderId="23" xfId="43" applyNumberFormat="1" applyFont="1" applyFill="1" applyBorder="1" applyAlignment="1">
      <alignment horizontal="right" vertical="center" wrapText="1"/>
    </xf>
    <xf numFmtId="165" fontId="5" fillId="2" borderId="24" xfId="43" applyNumberFormat="1" applyFont="1" applyFill="1" applyBorder="1" applyAlignment="1">
      <alignment horizontal="right" vertical="center" wrapText="1"/>
    </xf>
    <xf numFmtId="0" fontId="26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Encabezado 1" xfId="33"/>
    <cellStyle name="Encabezado 4" xfId="34"/>
    <cellStyle name="Énfasis1" xfId="35"/>
    <cellStyle name="Énfasis2" xfId="36"/>
    <cellStyle name="Énfasis3" xfId="37"/>
    <cellStyle name="Énfasis4" xfId="38"/>
    <cellStyle name="Énfasis5" xfId="39"/>
    <cellStyle name="Énfasis6" xfId="40"/>
    <cellStyle name="Entrada" xfId="41"/>
    <cellStyle name="Incorrecto" xfId="42"/>
    <cellStyle name="Comma" xfId="43"/>
    <cellStyle name="Comma [0]" xfId="44"/>
    <cellStyle name="Currency" xfId="45"/>
    <cellStyle name="Currency [0]" xfId="46"/>
    <cellStyle name="Neutral" xfId="47"/>
    <cellStyle name="Notas" xfId="48"/>
    <cellStyle name="Percent" xfId="49"/>
    <cellStyle name="Bueno" xfId="50"/>
    <cellStyle name="Cálculo" xfId="51"/>
    <cellStyle name="Celda de comprobación" xfId="52"/>
    <cellStyle name="Celda vinculada" xfId="53"/>
    <cellStyle name="Salida" xfId="54"/>
    <cellStyle name="Texto explicativo" xfId="55"/>
    <cellStyle name="Texto de advertencia" xfId="56"/>
    <cellStyle name="Total" xfId="57"/>
    <cellStyle name="Título" xfId="58"/>
    <cellStyle name="Título 2" xfId="59"/>
    <cellStyle name="Título 3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5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</c:numCache>
            </c:numRef>
          </c:val>
        </c:ser>
        <c:axId val="21613898"/>
        <c:axId val="60307355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1136792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1141191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1134870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1144399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1129707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1147158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1147671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7355"/>
        <c:crosses val="autoZero"/>
        <c:auto val="1"/>
        <c:lblOffset val="100"/>
        <c:tickLblSkip val="2"/>
        <c:noMultiLvlLbl val="0"/>
      </c:catAx>
      <c:valAx>
        <c:axId val="60307355"/>
        <c:scaling>
          <c:orientation val="minMax"/>
        </c:scaling>
        <c:axPos val="l"/>
        <c:delete val="1"/>
        <c:majorTickMark val="out"/>
        <c:minorTickMark val="none"/>
        <c:tickLblPos val="none"/>
        <c:crossAx val="21613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7b7db39-8867-4889-a35d-361599b2921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b778d12-a857-4575-ab41-8207aeb4cd2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1,136,792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db77d0-95fe-4e2b-9f00-dc2ee2d2f81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1,141,191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f0cf24e-d99d-4f7b-ac81-4066db623431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1,134,870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cb368b0-3ff3-46c6-842d-84b05ceac066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1,129,707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fb676c0-f0ad-4956-a82b-28985c20be7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1,144,399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2a0c219-0583-4ca4-9271-2954c2adb52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1,147,158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0db525c-aa29-4805-9864-74993aa18fd0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S21" sqref="S21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/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/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/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/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/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/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/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/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/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/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/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1147671</v>
      </c>
    </row>
    <row r="17" ht="15"/>
    <row r="18" ht="15"/>
    <row r="19" ht="15"/>
    <row r="20" ht="15"/>
    <row r="21" ht="15"/>
    <row r="22" ht="15"/>
    <row r="23" ht="15"/>
    <row r="24" spans="5:7" ht="15">
      <c r="E24" s="5">
        <f>_xlfn.IFERROR(INDEX(Meses,motor!$F$2-1),"")</f>
      </c>
      <c r="F24" s="6" t="str">
        <f>INDEX(Meses,motor!$F$2)</f>
        <v>Ene</v>
      </c>
      <c r="G24" s="5" t="str">
        <f>_xlfn.IFERROR(INDEX(Meses,motor!$F$2+1),"")</f>
        <v>Feb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Ene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>
        <f aca="true" t="shared" si="0" ref="D2:D13">IF(B2=$G$1,C2,NA())</f>
        <v>1136792</v>
      </c>
      <c r="F2" s="3">
        <v>1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 t="e">
        <f t="shared" si="0"/>
        <v>#N/A</v>
      </c>
      <c r="F5" s="3">
        <v>2015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1136792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1141191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1134870</v>
      </c>
      <c r="I8" t="s">
        <v>8</v>
      </c>
    </row>
    <row r="9" spans="2:9" ht="15">
      <c r="B9" t="s">
        <v>8</v>
      </c>
      <c r="C9" s="1">
        <v>1128153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1144399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1129707</v>
      </c>
      <c r="I10" t="s">
        <v>10</v>
      </c>
    </row>
    <row r="11" spans="2:9" ht="15">
      <c r="B11" t="s">
        <v>10</v>
      </c>
      <c r="C11" s="1">
        <v>1127015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1147158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>
        <f aca="true" t="shared" si="1" ref="D15:D26">IF(B15=$G$1,C15,NA())</f>
        <v>1141191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 t="e">
        <f t="shared" si="1"/>
        <v>#N/A</v>
      </c>
    </row>
    <row r="18" spans="2:4" ht="15">
      <c r="B18" t="s">
        <v>4</v>
      </c>
      <c r="C18" s="1">
        <v>1133241</v>
      </c>
      <c r="D18" s="1" t="e">
        <f t="shared" si="1"/>
        <v>#N/A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 t="e">
        <f t="shared" si="1"/>
        <v>#N/A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 t="e">
        <f t="shared" si="1"/>
        <v>#N/A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 t="e">
        <f t="shared" si="1"/>
        <v>#N/A</v>
      </c>
    </row>
    <row r="28" spans="1:4" ht="15">
      <c r="A28">
        <v>2018</v>
      </c>
      <c r="B28" t="s">
        <v>1</v>
      </c>
      <c r="C28" s="1">
        <v>1134870</v>
      </c>
      <c r="D28" s="1">
        <f aca="true" t="shared" si="2" ref="D28:D39">IF(B28=$G$1,C28,NA())</f>
        <v>1134870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 t="e">
        <f t="shared" si="2"/>
        <v>#N/A</v>
      </c>
    </row>
    <row r="31" spans="2:4" ht="15">
      <c r="B31" t="s">
        <v>4</v>
      </c>
      <c r="C31" s="1">
        <v>1135472</v>
      </c>
      <c r="D31" s="1" t="e">
        <f t="shared" si="2"/>
        <v>#N/A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 t="e">
        <f t="shared" si="2"/>
        <v>#N/A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 t="e">
        <f t="shared" si="2"/>
        <v>#N/A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 t="e">
        <f t="shared" si="2"/>
        <v>#N/A</v>
      </c>
    </row>
    <row r="41" spans="1:4" ht="15">
      <c r="A41">
        <v>2019</v>
      </c>
      <c r="B41" t="s">
        <v>1</v>
      </c>
      <c r="C41" s="1">
        <v>1144399</v>
      </c>
      <c r="D41" s="1">
        <f aca="true" t="shared" si="3" ref="D41:D78">IF(B41=$G$1,C41,NA())</f>
        <v>1144399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 t="e">
        <f t="shared" si="3"/>
        <v>#N/A</v>
      </c>
    </row>
    <row r="44" spans="2:4" ht="15">
      <c r="B44" t="s">
        <v>4</v>
      </c>
      <c r="C44" s="1">
        <v>1140963</v>
      </c>
      <c r="D44" s="1" t="e">
        <f t="shared" si="3"/>
        <v>#N/A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 t="e">
        <f t="shared" si="3"/>
        <v>#N/A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 t="e">
        <f t="shared" si="3"/>
        <v>#N/A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 t="e">
        <f t="shared" si="3"/>
        <v>#N/A</v>
      </c>
    </row>
    <row r="54" spans="1:4" ht="15">
      <c r="A54">
        <v>2020</v>
      </c>
      <c r="B54" t="s">
        <v>1</v>
      </c>
      <c r="C54" s="1">
        <v>1129707</v>
      </c>
      <c r="D54" s="1">
        <f t="shared" si="3"/>
        <v>1129707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 t="e">
        <f t="shared" si="3"/>
        <v>#N/A</v>
      </c>
    </row>
    <row r="57" spans="2:4" ht="15">
      <c r="B57" t="s">
        <v>4</v>
      </c>
      <c r="C57" s="1">
        <v>1139976</v>
      </c>
      <c r="D57" s="1" t="e">
        <f t="shared" si="3"/>
        <v>#N/A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 t="e">
        <f t="shared" si="3"/>
        <v>#N/A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 t="e">
        <f t="shared" si="3"/>
        <v>#N/A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 t="e">
        <f t="shared" si="3"/>
        <v>#N/A</v>
      </c>
    </row>
    <row r="67" spans="1:4" ht="15">
      <c r="A67">
        <v>2021</v>
      </c>
      <c r="B67" t="s">
        <v>1</v>
      </c>
      <c r="C67" s="1">
        <v>1147158</v>
      </c>
      <c r="D67" s="1">
        <f t="shared" si="3"/>
        <v>1147158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 t="e">
        <f t="shared" si="3"/>
        <v>#N/A</v>
      </c>
    </row>
    <row r="70" spans="2:4" ht="15">
      <c r="B70" t="s">
        <v>4</v>
      </c>
      <c r="C70" s="1">
        <v>1145869</v>
      </c>
      <c r="D70" s="1" t="e">
        <f t="shared" si="3"/>
        <v>#N/A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 t="e">
        <f t="shared" si="3"/>
        <v>#N/A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 t="e">
        <f t="shared" si="3"/>
        <v>#N/A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 t="e">
        <f t="shared" si="3"/>
        <v>#N/A</v>
      </c>
    </row>
    <row r="80" spans="1:4" ht="15">
      <c r="A80">
        <v>2022</v>
      </c>
      <c r="B80" t="s">
        <v>1</v>
      </c>
      <c r="C80" s="1">
        <v>1147671</v>
      </c>
      <c r="D80" s="1">
        <f aca="true" t="shared" si="4" ref="D80:D91">IF(B80=$G$1,C80,NA())</f>
        <v>1147671</v>
      </c>
    </row>
    <row r="81" spans="2:4" ht="15">
      <c r="B81" t="s">
        <v>2</v>
      </c>
      <c r="C81" s="1"/>
      <c r="D81" s="1" t="e">
        <f t="shared" si="4"/>
        <v>#N/A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2022-02-16T13:13:12Z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