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2022" sheetId="1" r:id="rId1"/>
    <sheet name="Regimen EPS" sheetId="2" r:id="rId2"/>
  </sheets>
  <definedNames>
    <definedName name="_xlnm.Print_Area" localSheetId="0">'BDUA - 2022'!$A$1:$AK$67</definedName>
    <definedName name="_xlnm.Print_Titles" localSheetId="0">'BDUA - 2022'!$A:$D</definedName>
  </definedNames>
  <calcPr fullCalcOnLoad="1"/>
</workbook>
</file>

<file path=xl/sharedStrings.xml><?xml version="1.0" encoding="utf-8"?>
<sst xmlns="http://schemas.openxmlformats.org/spreadsheetml/2006/main" count="197" uniqueCount="179">
  <si>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</si>
  <si>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</si>
  <si>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</si>
  <si>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</si>
  <si>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</si>
  <si>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</si>
  <si>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</si>
  <si>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</si>
  <si>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</si>
  <si>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</si>
  <si>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</si>
  <si>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</si>
  <si>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</si>
  <si>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</si>
  <si>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</si>
  <si>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</si>
  <si>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</si>
  <si>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</si>
  <si>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</si>
  <si>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</si>
  <si>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</si>
  <si>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</si>
  <si>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</si>
  <si>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</si>
  <si>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</si>
  <si>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</si>
  <si>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</si>
  <si>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</si>
  <si>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</si>
  <si>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</si>
  <si>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</si>
  <si>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</si>
  <si>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</si>
  <si>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</si>
  <si>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</si>
  <si>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</si>
  <si>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</si>
  <si>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</si>
  <si>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</si>
  <si>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</si>
  <si>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</si>
  <si>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</si>
  <si>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</si>
  <si>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</si>
  <si>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</si>
  <si>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</si>
  <si>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</si>
  <si>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</si>
  <si>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</si>
  <si>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</si>
  <si>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</si>
  <si>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</si>
  <si>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</si>
  <si>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</si>
  <si>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</si>
  <si>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</si>
  <si>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</si>
  <si>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</si>
  <si>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</si>
  <si>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</si>
  <si>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</si>
  <si>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</si>
  <si>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</si>
  <si>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</si>
  <si>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</si>
  <si>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</si>
  <si>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</si>
  <si>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</si>
  <si>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</si>
  <si>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</si>
  <si>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</si>
  <si>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</si>
  <si>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</si>
  <si>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</si>
  <si>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</si>
  <si>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</si>
  <si>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</si>
  <si>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</si>
  <si>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</si>
  <si>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</si>
  <si>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</si>
  <si>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</si>
  <si>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</si>
  <si>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</si>
  <si>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</si>
  <si>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</si>
  <si>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</si>
  <si>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</si>
  <si>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</si>
  <si>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</si>
  <si>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</si>
  <si>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</si>
  <si>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</si>
  <si>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</si>
  <si>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</si>
  <si>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</si>
  <si>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</si>
  <si>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</si>
  <si>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</si>
  <si>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</si>
  <si>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</si>
  <si>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</si>
  <si>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</si>
  <si>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</si>
  <si>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</si>
  <si>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</si>
  <si>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</si>
  <si>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</si>
  <si>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</si>
  <si>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</si>
  <si>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</si>
  <si>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</si>
  <si>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</si>
  <si>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</si>
  <si>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</si>
  <si>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</si>
  <si>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</si>
  <si>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</si>
  <si>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</si>
  <si>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</si>
  <si>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</si>
  <si>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</si>
  <si>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</si>
  <si>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</si>
  <si>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</si>
  <si>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</si>
  <si>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</si>
  <si>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</si>
  <si>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</si>
  <si>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</si>
  <si>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</si>
  <si>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</si>
  <si>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</si>
  <si>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</si>
  <si>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</si>
  <si>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</si>
  <si>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</si>
  <si>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</si>
  <si>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</si>
  <si>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</si>
  <si>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</si>
  <si>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</si>
  <si>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</si>
  <si>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</si>
  <si>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</si>
  <si>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</si>
  <si>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</si>
  <si>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</si>
  <si>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</si>
  <si>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</si>
  <si>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</si>
  <si>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</si>
  <si>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</si>
  <si>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</si>
  <si>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</si>
  <si>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</si>
  <si>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</si>
  <si>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</si>
  <si>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</si>
  <si>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</si>
  <si>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</si>
  <si>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</si>
  <si>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</si>
  <si>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</si>
  <si>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</si>
  <si>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</si>
  <si>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</si>
  <si>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</si>
  <si>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</si>
  <si>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</si>
  <si>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</si>
  <si>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 - CM</t>
  </si>
  <si>
    <t>Salud Total</t>
  </si>
  <si>
    <t>Suramericaca</t>
  </si>
  <si>
    <t>Capital Salud</t>
  </si>
  <si>
    <t>Savia Salud</t>
  </si>
  <si>
    <t>Coosalud</t>
  </si>
  <si>
    <t>AIC - CM</t>
  </si>
  <si>
    <t>Coosalud - CM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</si>
</sst>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31" borderId="2" applyNumberFormat="0" applyAlignment="0" applyProtection="0"/>
    <xf numFmtId="0" fontId="31" fillId="32" borderId="4" applyNumberFormat="0" applyAlignment="0" applyProtection="0"/>
    <xf numFmtId="0" fontId="32" fillId="0" borderId="5" applyNumberFormat="0" applyFill="0" applyAlignment="0" applyProtection="0"/>
    <xf numFmtId="0" fontId="33" fillId="3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4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3" applyNumberFormat="1" applyFont="1" applyFill="1" applyBorder="1" applyAlignment="1">
      <alignment horizontal="right" vertical="center" wrapText="1"/>
    </xf>
    <xf numFmtId="164" fontId="1" fillId="4" borderId="11" xfId="43" applyNumberFormat="1" applyFont="1" applyFill="1" applyBorder="1" applyAlignment="1">
      <alignment horizontal="right" vertical="center" wrapText="1"/>
    </xf>
    <xf numFmtId="164" fontId="1" fillId="4" borderId="10" xfId="43" applyNumberFormat="1" applyFont="1" applyFill="1" applyBorder="1" applyAlignment="1">
      <alignment horizontal="right" vertical="center" wrapText="1"/>
    </xf>
    <xf numFmtId="164" fontId="1" fillId="9" borderId="12" xfId="43" applyNumberFormat="1" applyFont="1" applyFill="1" applyBorder="1" applyAlignment="1">
      <alignment horizontal="right" vertical="center" wrapText="1"/>
    </xf>
    <xf numFmtId="164" fontId="1" fillId="10" borderId="13" xfId="43" applyNumberFormat="1" applyFont="1" applyFill="1" applyBorder="1" applyAlignment="1">
      <alignment horizontal="right" vertical="center" wrapText="1"/>
    </xf>
    <xf numFmtId="164" fontId="1" fillId="10" borderId="12" xfId="43" applyNumberFormat="1" applyFont="1" applyFill="1" applyBorder="1" applyAlignment="1">
      <alignment horizontal="right" vertical="center" wrapText="1"/>
    </xf>
    <xf numFmtId="164" fontId="1" fillId="9" borderId="14" xfId="43" applyNumberFormat="1" applyFont="1" applyFill="1" applyBorder="1" applyAlignment="1">
      <alignment horizontal="right" vertical="center" wrapText="1"/>
    </xf>
    <xf numFmtId="164" fontId="3" fillId="4" borderId="10" xfId="43" applyNumberFormat="1" applyFont="1" applyFill="1" applyBorder="1" applyAlignment="1">
      <alignment horizontal="right" vertical="center" wrapText="1"/>
    </xf>
    <xf numFmtId="164" fontId="3" fillId="10" borderId="12" xfId="43" applyNumberFormat="1" applyFont="1" applyFill="1" applyBorder="1" applyAlignment="1">
      <alignment horizontal="right" vertical="center" wrapText="1"/>
    </xf>
    <xf numFmtId="164" fontId="3" fillId="9" borderId="12" xfId="43" applyNumberFormat="1" applyFont="1" applyFill="1" applyBorder="1" applyAlignment="1">
      <alignment horizontal="right" vertical="center" wrapText="1"/>
    </xf>
    <xf numFmtId="164" fontId="3" fillId="9" borderId="14" xfId="43" applyNumberFormat="1" applyFont="1" applyFill="1" applyBorder="1" applyAlignment="1">
      <alignment horizontal="right" vertical="center" wrapText="1"/>
    </xf>
    <xf numFmtId="164" fontId="36" fillId="16" borderId="15" xfId="43" applyNumberFormat="1" applyFont="1" applyFill="1" applyBorder="1" applyAlignment="1">
      <alignment horizontal="right" vertical="center" wrapText="1"/>
    </xf>
    <xf numFmtId="164" fontId="36" fillId="16" borderId="16" xfId="43" applyNumberFormat="1" applyFont="1" applyFill="1" applyBorder="1" applyAlignment="1">
      <alignment horizontal="right" vertical="center" wrapText="1"/>
    </xf>
    <xf numFmtId="0" fontId="4" fillId="33" borderId="17" xfId="48" applyFont="1" applyFill="1" applyBorder="1" applyAlignment="1">
      <alignment horizontal="center" vertical="center" wrapText="1"/>
      <protection/>
    </xf>
    <xf numFmtId="164" fontId="2" fillId="4" borderId="18" xfId="43" applyNumberFormat="1" applyFont="1" applyFill="1" applyBorder="1" applyAlignment="1">
      <alignment horizontal="right" vertical="center" wrapText="1"/>
    </xf>
    <xf numFmtId="164" fontId="2" fillId="10" borderId="19" xfId="43" applyNumberFormat="1" applyFont="1" applyFill="1" applyBorder="1" applyAlignment="1">
      <alignment horizontal="right" vertical="center" wrapText="1"/>
    </xf>
    <xf numFmtId="0" fontId="1" fillId="7" borderId="11" xfId="48" applyFont="1" applyFill="1" applyBorder="1" applyAlignment="1">
      <alignment vertical="center" wrapText="1"/>
      <protection/>
    </xf>
    <xf numFmtId="0" fontId="1" fillId="7" borderId="20" xfId="48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3" xfId="48" applyFont="1" applyFill="1" applyBorder="1" applyAlignment="1">
      <alignment vertical="center" wrapText="1"/>
      <protection/>
    </xf>
    <xf numFmtId="0" fontId="1" fillId="13" borderId="21" xfId="48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48" applyFont="1" applyFill="1" applyBorder="1" applyAlignment="1">
      <alignment horizontal="center" vertical="center" wrapText="1"/>
      <protection/>
    </xf>
    <xf numFmtId="0" fontId="4" fillId="33" borderId="23" xfId="48" applyFont="1" applyFill="1" applyBorder="1" applyAlignment="1">
      <alignment horizontal="center" vertical="center" wrapText="1"/>
      <protection/>
    </xf>
    <xf numFmtId="0" fontId="2" fillId="34" borderId="22" xfId="48" applyFont="1" applyFill="1" applyBorder="1" applyAlignment="1">
      <alignment horizontal="center" vertical="center" wrapText="1"/>
      <protection/>
    </xf>
    <xf numFmtId="0" fontId="2" fillId="34" borderId="23" xfId="48" applyFont="1" applyFill="1" applyBorder="1" applyAlignment="1">
      <alignment horizontal="center" vertical="center" wrapText="1"/>
      <protection/>
    </xf>
    <xf numFmtId="0" fontId="36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6" fillId="0" borderId="24" xfId="43" applyNumberFormat="1" applyFont="1" applyBorder="1" applyAlignment="1">
      <alignment horizontal="right" vertical="center" wrapText="1"/>
    </xf>
    <xf numFmtId="164" fontId="39" fillId="16" borderId="17" xfId="43" applyNumberFormat="1" applyFont="1" applyFill="1" applyBorder="1" applyAlignment="1">
      <alignment horizontal="center" vertical="center" wrapText="1"/>
    </xf>
    <xf numFmtId="164" fontId="39" fillId="19" borderId="17" xfId="43" applyNumberFormat="1" applyFont="1" applyFill="1" applyBorder="1" applyAlignment="1">
      <alignment horizontal="center" vertical="center" wrapText="1"/>
    </xf>
    <xf numFmtId="164" fontId="39" fillId="17" borderId="17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3" applyNumberFormat="1" applyFont="1" applyFill="1" applyBorder="1" applyAlignment="1">
      <alignment horizontal="right" vertical="center" wrapText="1"/>
    </xf>
    <xf numFmtId="164" fontId="1" fillId="9" borderId="26" xfId="43" applyNumberFormat="1" applyFont="1" applyFill="1" applyBorder="1" applyAlignment="1">
      <alignment horizontal="right" vertical="center" wrapText="1"/>
    </xf>
    <xf numFmtId="164" fontId="1" fillId="9" borderId="27" xfId="43" applyNumberFormat="1" applyFont="1" applyFill="1" applyBorder="1" applyAlignment="1">
      <alignment horizontal="right" vertical="center" wrapText="1"/>
    </xf>
    <xf numFmtId="164" fontId="36" fillId="15" borderId="28" xfId="43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3" applyNumberFormat="1" applyFont="1" applyFill="1" applyBorder="1" applyAlignment="1">
      <alignment horizontal="right" vertical="center" wrapText="1"/>
    </xf>
    <xf numFmtId="164" fontId="1" fillId="11" borderId="19" xfId="43" applyNumberFormat="1" applyFont="1" applyFill="1" applyBorder="1" applyAlignment="1">
      <alignment horizontal="right" vertical="center" wrapText="1"/>
    </xf>
    <xf numFmtId="164" fontId="1" fillId="11" borderId="29" xfId="43" applyNumberFormat="1" applyFont="1" applyFill="1" applyBorder="1" applyAlignment="1">
      <alignment horizontal="right" vertical="center" wrapText="1"/>
    </xf>
    <xf numFmtId="0" fontId="2" fillId="34" borderId="30" xfId="48" applyFont="1" applyFill="1" applyBorder="1" applyAlignment="1">
      <alignment horizontal="center" vertical="center" wrapText="1"/>
      <protection/>
    </xf>
    <xf numFmtId="164" fontId="5" fillId="3" borderId="31" xfId="43" applyNumberFormat="1" applyFont="1" applyFill="1" applyBorder="1" applyAlignment="1">
      <alignment horizontal="right" vertical="center" wrapText="1"/>
    </xf>
    <xf numFmtId="164" fontId="5" fillId="9" borderId="32" xfId="43" applyNumberFormat="1" applyFont="1" applyFill="1" applyBorder="1" applyAlignment="1">
      <alignment horizontal="right" vertical="center" wrapText="1"/>
    </xf>
    <xf numFmtId="164" fontId="5" fillId="9" borderId="33" xfId="43" applyNumberFormat="1" applyFont="1" applyFill="1" applyBorder="1" applyAlignment="1">
      <alignment horizontal="right" vertical="center" wrapText="1"/>
    </xf>
    <xf numFmtId="164" fontId="39" fillId="15" borderId="30" xfId="43" applyNumberFormat="1" applyFont="1" applyFill="1" applyBorder="1" applyAlignment="1">
      <alignment horizontal="center" vertical="center" wrapText="1"/>
    </xf>
    <xf numFmtId="164" fontId="1" fillId="5" borderId="12" xfId="43" applyNumberFormat="1" applyFont="1" applyFill="1" applyBorder="1" applyAlignment="1">
      <alignment horizontal="right" vertical="center" wrapText="1"/>
    </xf>
    <xf numFmtId="164" fontId="1" fillId="11" borderId="12" xfId="43" applyNumberFormat="1" applyFont="1" applyFill="1" applyBorder="1" applyAlignment="1">
      <alignment horizontal="right" vertical="center" wrapText="1"/>
    </xf>
    <xf numFmtId="164" fontId="1" fillId="5" borderId="13" xfId="43" applyNumberFormat="1" applyFont="1" applyFill="1" applyBorder="1" applyAlignment="1">
      <alignment horizontal="right" vertical="center" wrapText="1"/>
    </xf>
    <xf numFmtId="164" fontId="1" fillId="11" borderId="13" xfId="43" applyNumberFormat="1" applyFont="1" applyFill="1" applyBorder="1" applyAlignment="1">
      <alignment horizontal="right" vertical="center" wrapText="1"/>
    </xf>
    <xf numFmtId="164" fontId="1" fillId="5" borderId="11" xfId="43" applyNumberFormat="1" applyFont="1" applyFill="1" applyBorder="1" applyAlignment="1">
      <alignment horizontal="right" vertical="center" wrapText="1"/>
    </xf>
    <xf numFmtId="164" fontId="1" fillId="5" borderId="10" xfId="43" applyNumberFormat="1" applyFont="1" applyFill="1" applyBorder="1" applyAlignment="1">
      <alignment horizontal="right" vertical="center" wrapText="1"/>
    </xf>
    <xf numFmtId="0" fontId="2" fillId="35" borderId="15" xfId="48" applyFont="1" applyFill="1" applyBorder="1" applyAlignment="1">
      <alignment horizontal="center" vertical="center" wrapText="1"/>
      <protection/>
    </xf>
    <xf numFmtId="0" fontId="2" fillId="35" borderId="16" xfId="48" applyFont="1" applyFill="1" applyBorder="1" applyAlignment="1">
      <alignment horizontal="center" vertical="center" wrapText="1"/>
      <protection/>
    </xf>
    <xf numFmtId="0" fontId="2" fillId="35" borderId="34" xfId="48" applyFont="1" applyFill="1" applyBorder="1" applyAlignment="1">
      <alignment horizontal="center" vertical="center" wrapText="1"/>
      <protection/>
    </xf>
    <xf numFmtId="164" fontId="1" fillId="5" borderId="35" xfId="43" applyNumberFormat="1" applyFont="1" applyFill="1" applyBorder="1" applyAlignment="1">
      <alignment horizontal="right" vertical="center" wrapText="1"/>
    </xf>
    <xf numFmtId="164" fontId="1" fillId="11" borderId="36" xfId="43" applyNumberFormat="1" applyFont="1" applyFill="1" applyBorder="1" applyAlignment="1">
      <alignment horizontal="right" vertical="center" wrapText="1"/>
    </xf>
    <xf numFmtId="164" fontId="1" fillId="5" borderId="36" xfId="43" applyNumberFormat="1" applyFont="1" applyFill="1" applyBorder="1" applyAlignment="1">
      <alignment horizontal="right" vertical="center" wrapText="1"/>
    </xf>
    <xf numFmtId="0" fontId="2" fillId="35" borderId="17" xfId="48" applyFont="1" applyFill="1" applyBorder="1" applyAlignment="1">
      <alignment horizontal="center" vertical="center" wrapText="1"/>
      <protection/>
    </xf>
    <xf numFmtId="164" fontId="1" fillId="5" borderId="19" xfId="43" applyNumberFormat="1" applyFont="1" applyFill="1" applyBorder="1" applyAlignment="1">
      <alignment horizontal="right" vertical="center" wrapText="1"/>
    </xf>
    <xf numFmtId="164" fontId="1" fillId="11" borderId="37" xfId="43" applyNumberFormat="1" applyFont="1" applyFill="1" applyBorder="1" applyAlignment="1">
      <alignment horizontal="right" vertical="center" wrapText="1"/>
    </xf>
    <xf numFmtId="164" fontId="1" fillId="11" borderId="14" xfId="43" applyNumberFormat="1" applyFont="1" applyFill="1" applyBorder="1" applyAlignment="1">
      <alignment horizontal="right" vertical="center" wrapText="1"/>
    </xf>
    <xf numFmtId="164" fontId="1" fillId="11" borderId="38" xfId="43" applyNumberFormat="1" applyFont="1" applyFill="1" applyBorder="1" applyAlignment="1">
      <alignment horizontal="right" vertical="center" wrapText="1"/>
    </xf>
    <xf numFmtId="164" fontId="39" fillId="17" borderId="15" xfId="43" applyNumberFormat="1" applyFont="1" applyFill="1" applyBorder="1" applyAlignment="1">
      <alignment horizontal="center" vertical="center" wrapText="1"/>
    </xf>
    <xf numFmtId="164" fontId="39" fillId="17" borderId="16" xfId="43" applyNumberFormat="1" applyFont="1" applyFill="1" applyBorder="1" applyAlignment="1">
      <alignment horizontal="center" vertical="center" wrapText="1"/>
    </xf>
    <xf numFmtId="164" fontId="39" fillId="17" borderId="34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0" fontId="1" fillId="0" borderId="21" xfId="51" applyNumberFormat="1" applyFont="1" applyFill="1" applyBorder="1" applyAlignment="1">
      <alignment horizontal="right" vertical="center" wrapText="1"/>
    </xf>
    <xf numFmtId="164" fontId="2" fillId="0" borderId="13" xfId="43" applyNumberFormat="1" applyFont="1" applyFill="1" applyBorder="1" applyAlignment="1">
      <alignment horizontal="right" vertical="center" wrapText="1"/>
    </xf>
    <xf numFmtId="0" fontId="1" fillId="0" borderId="19" xfId="49" applyFont="1" applyFill="1" applyBorder="1" applyAlignment="1">
      <alignment vertical="center" wrapText="1"/>
      <protection/>
    </xf>
    <xf numFmtId="0" fontId="1" fillId="0" borderId="18" xfId="49" applyFont="1" applyFill="1" applyBorder="1" applyAlignment="1">
      <alignment vertical="center" wrapText="1"/>
      <protection/>
    </xf>
    <xf numFmtId="10" fontId="1" fillId="0" borderId="20" xfId="51" applyNumberFormat="1" applyFont="1" applyFill="1" applyBorder="1" applyAlignment="1">
      <alignment horizontal="right" vertical="center" wrapText="1"/>
    </xf>
    <xf numFmtId="164" fontId="2" fillId="0" borderId="11" xfId="43" applyNumberFormat="1" applyFont="1" applyFill="1" applyBorder="1" applyAlignment="1">
      <alignment horizontal="right" vertical="center" wrapText="1"/>
    </xf>
    <xf numFmtId="0" fontId="1" fillId="36" borderId="15" xfId="49" applyFont="1" applyFill="1" applyBorder="1" applyAlignment="1">
      <alignment horizontal="center" vertical="center" wrapText="1"/>
      <protection/>
    </xf>
    <xf numFmtId="0" fontId="1" fillId="36" borderId="16" xfId="49" applyFont="1" applyFill="1" applyBorder="1" applyAlignment="1">
      <alignment horizontal="center" vertical="center" wrapText="1"/>
      <protection/>
    </xf>
    <xf numFmtId="0" fontId="1" fillId="36" borderId="39" xfId="49" applyFont="1" applyFill="1" applyBorder="1" applyAlignment="1">
      <alignment horizontal="center" vertical="center" wrapText="1"/>
      <protection/>
    </xf>
    <xf numFmtId="0" fontId="2" fillId="0" borderId="30" xfId="49" applyFont="1" applyFill="1" applyBorder="1" applyAlignment="1">
      <alignment vertical="center" wrapText="1"/>
      <protection/>
    </xf>
    <xf numFmtId="164" fontId="36" fillId="0" borderId="40" xfId="0" applyNumberFormat="1" applyFont="1" applyBorder="1" applyAlignment="1">
      <alignment/>
    </xf>
    <xf numFmtId="164" fontId="36" fillId="0" borderId="30" xfId="0" applyNumberFormat="1" applyFont="1" applyBorder="1" applyAlignment="1">
      <alignment vertical="center"/>
    </xf>
    <xf numFmtId="164" fontId="36" fillId="0" borderId="41" xfId="0" applyNumberFormat="1" applyFont="1" applyBorder="1" applyAlignment="1">
      <alignment vertical="center"/>
    </xf>
    <xf numFmtId="164" fontId="36" fillId="0" borderId="28" xfId="0" applyNumberFormat="1" applyFont="1" applyBorder="1" applyAlignment="1">
      <alignment vertical="center"/>
    </xf>
    <xf numFmtId="164" fontId="36" fillId="0" borderId="15" xfId="0" applyNumberFormat="1" applyFont="1" applyBorder="1" applyAlignment="1">
      <alignment vertical="center"/>
    </xf>
    <xf numFmtId="164" fontId="1" fillId="37" borderId="25" xfId="43" applyNumberFormat="1" applyFont="1" applyFill="1" applyBorder="1" applyAlignment="1">
      <alignment horizontal="right" vertical="center" wrapText="1"/>
    </xf>
    <xf numFmtId="165" fontId="1" fillId="37" borderId="25" xfId="51" applyNumberFormat="1" applyFont="1" applyFill="1" applyBorder="1" applyAlignment="1">
      <alignment horizontal="right" vertical="center" wrapText="1"/>
    </xf>
    <xf numFmtId="0" fontId="2" fillId="35" borderId="42" xfId="48" applyFont="1" applyFill="1" applyBorder="1" applyAlignment="1">
      <alignment horizontal="center" vertical="center" wrapText="1"/>
      <protection/>
    </xf>
    <xf numFmtId="0" fontId="2" fillId="35" borderId="43" xfId="48" applyFont="1" applyFill="1" applyBorder="1" applyAlignment="1">
      <alignment horizontal="center" vertical="center" wrapText="1"/>
      <protection/>
    </xf>
    <xf numFmtId="0" fontId="2" fillId="35" borderId="44" xfId="48" applyFont="1" applyFill="1" applyBorder="1" applyAlignment="1">
      <alignment horizontal="center" vertical="center" wrapText="1"/>
      <protection/>
    </xf>
    <xf numFmtId="0" fontId="36" fillId="19" borderId="30" xfId="0" applyFont="1" applyFill="1" applyBorder="1" applyAlignment="1">
      <alignment horizontal="center" vertical="center" wrapText="1"/>
    </xf>
    <xf numFmtId="0" fontId="36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36" fillId="15" borderId="16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2" fillId="38" borderId="40" xfId="48" applyFont="1" applyFill="1" applyBorder="1" applyAlignment="1">
      <alignment horizontal="center" vertical="center" wrapText="1"/>
      <protection/>
    </xf>
    <xf numFmtId="0" fontId="2" fillId="38" borderId="46" xfId="48" applyFont="1" applyFill="1" applyBorder="1" applyAlignment="1">
      <alignment horizontal="center" vertical="center" wrapText="1"/>
      <protection/>
    </xf>
    <xf numFmtId="0" fontId="2" fillId="38" borderId="47" xfId="48" applyFont="1" applyFill="1" applyBorder="1" applyAlignment="1">
      <alignment horizontal="center" vertical="center" wrapText="1"/>
      <protection/>
    </xf>
    <xf numFmtId="0" fontId="2" fillId="38" borderId="48" xfId="48" applyFont="1" applyFill="1" applyBorder="1" applyAlignment="1">
      <alignment horizontal="center" vertical="center" wrapText="1"/>
      <protection/>
    </xf>
    <xf numFmtId="0" fontId="36" fillId="19" borderId="41" xfId="0" applyFont="1" applyFill="1" applyBorder="1" applyAlignment="1">
      <alignment horizontal="center" vertical="center" wrapText="1"/>
    </xf>
    <xf numFmtId="0" fontId="36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rmal_Hoja1" xfId="48"/>
    <cellStyle name="Normal_Regimen EPS" xfId="49"/>
    <cellStyle name="Notas" xfId="50"/>
    <cellStyle name="Percent" xfId="51"/>
    <cellStyle name="Bueno" xfId="52"/>
    <cellStyle name="Cálculo" xfId="53"/>
    <cellStyle name="Celda de comprobación" xfId="54"/>
    <cellStyle name="Celda vinculada" xfId="55"/>
    <cellStyle name="Salida" xfId="56"/>
    <cellStyle name="Texto explicativo" xfId="57"/>
    <cellStyle name="Texto de advertencia" xfId="58"/>
    <cellStyle name="Total" xfId="59"/>
    <cellStyle name="Título" xfId="60"/>
    <cellStyle name="Título 2" xfId="61"/>
    <cellStyle name="Título 3" xfId="62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45"/>
          <c:w val="0.972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- 2022'!$E$2:$O$2</c:f>
              <c:strCache/>
            </c:strRef>
          </c:cat>
          <c:val>
            <c:numRef>
              <c:f>'BDUA - 2022'!$E$67:$O$67</c:f>
              <c:numCache/>
            </c:numRef>
          </c:val>
          <c:shape val="box"/>
        </c:ser>
        <c:shape val="box"/>
        <c:axId val="63959937"/>
        <c:axId val="26172814"/>
      </c:bar3DChart>
      <c:catAx>
        <c:axId val="639599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72814"/>
        <c:crosses val="autoZero"/>
        <c:auto val="1"/>
        <c:lblOffset val="100"/>
        <c:tickLblSkip val="1"/>
        <c:noMultiLvlLbl val="0"/>
      </c:catAx>
      <c:valAx>
        <c:axId val="26172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99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345"/>
          <c:w val="0.978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- 2022'!$Q$2:$AD$2</c:f>
              <c:strCache/>
            </c:strRef>
          </c:cat>
          <c:val>
            <c:numRef>
              <c:f>'BDUA - 2022'!$Q$67:$AD$67</c:f>
              <c:numCache/>
            </c:numRef>
          </c:val>
          <c:shape val="box"/>
        </c:ser>
        <c:shape val="box"/>
        <c:axId val="4702263"/>
        <c:axId val="61129420"/>
      </c:bar3DChart>
      <c:catAx>
        <c:axId val="47022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29420"/>
        <c:crosses val="autoZero"/>
        <c:auto val="1"/>
        <c:lblOffset val="100"/>
        <c:tickLblSkip val="1"/>
        <c:noMultiLvlLbl val="0"/>
      </c:catAx>
      <c:valAx>
        <c:axId val="61129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2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153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258425" y="14135100"/>
        <a:ext cx="9220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85" zoomScaleNormal="85" zoomScalePageLayoutView="0" workbookViewId="0" topLeftCell="A1">
      <selection activeCell="U67" activeCellId="1" sqref="U67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7.8515625" style="1" bestFit="1" customWidth="1"/>
    <col min="8" max="8" width="8.57421875" style="1" bestFit="1" customWidth="1"/>
    <col min="9" max="9" width="6.8515625" style="1" bestFit="1" customWidth="1"/>
    <col min="10" max="10" width="8.421875" style="1" bestFit="1" customWidth="1"/>
    <col min="11" max="11" width="8.57421875" style="1" bestFit="1" customWidth="1"/>
    <col min="12" max="12" width="7.7109375" style="1" bestFit="1" customWidth="1"/>
    <col min="13" max="14" width="8.8515625" style="1" bestFit="1" customWidth="1"/>
    <col min="15" max="15" width="9.57421875" style="1" bestFit="1" customWidth="1"/>
    <col min="16" max="16" width="13.8515625" style="1" bestFit="1" customWidth="1"/>
    <col min="17" max="17" width="9.7109375" style="1" bestFit="1" customWidth="1"/>
    <col min="18" max="18" width="7.140625" style="1" bestFit="1" customWidth="1"/>
    <col min="19" max="19" width="11.140625" style="1" bestFit="1" customWidth="1"/>
    <col min="20" max="20" width="8.7109375" style="1" bestFit="1" customWidth="1"/>
    <col min="21" max="21" width="9.57421875" style="1" bestFit="1" customWidth="1"/>
    <col min="22" max="22" width="8.7109375" style="1" bestFit="1" customWidth="1"/>
    <col min="23" max="23" width="7.00390625" style="1" bestFit="1" customWidth="1"/>
    <col min="24" max="24" width="12.8515625" style="1" bestFit="1" customWidth="1"/>
    <col min="25" max="25" width="7.00390625" style="1" bestFit="1" customWidth="1"/>
    <col min="26" max="26" width="9.140625" style="1" bestFit="1" customWidth="1"/>
    <col min="27" max="27" width="6.57421875" style="1" bestFit="1" customWidth="1"/>
    <col min="28" max="28" width="9.140625" style="1" bestFit="1" customWidth="1"/>
    <col min="29" max="30" width="9.7109375" style="1" bestFit="1" customWidth="1"/>
    <col min="31" max="31" width="12.140625" style="1" customWidth="1"/>
    <col min="32" max="32" width="8.7109375" style="1" bestFit="1" customWidth="1"/>
    <col min="33" max="33" width="10.28125" style="1" bestFit="1" customWidth="1"/>
    <col min="34" max="34" width="8.8515625" style="1" bestFit="1" customWidth="1"/>
    <col min="35" max="35" width="8.140625" style="1" bestFit="1" customWidth="1"/>
    <col min="36" max="36" width="4.8515625" style="1" bestFit="1" customWidth="1"/>
    <col min="37" max="37" width="10.28125" style="1" bestFit="1" customWidth="1"/>
    <col min="38" max="16384" width="11.421875" style="1" customWidth="1"/>
  </cols>
  <sheetData>
    <row r="1" spans="1:37" ht="33" customHeight="1" thickBot="1">
      <c r="A1" s="99" t="s">
        <v>130</v>
      </c>
      <c r="B1" s="100"/>
      <c r="C1" s="103" t="s">
        <v>137</v>
      </c>
      <c r="D1" s="28"/>
      <c r="E1" s="93" t="s">
        <v>135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6" t="s">
        <v>154</v>
      </c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  <c r="AD1" s="97"/>
      <c r="AE1" s="98"/>
      <c r="AF1" s="86" t="s">
        <v>141</v>
      </c>
      <c r="AG1" s="87"/>
      <c r="AH1" s="87"/>
      <c r="AI1" s="87"/>
      <c r="AJ1" s="87"/>
      <c r="AK1" s="88"/>
    </row>
    <row r="2" spans="1:37" ht="45.75" thickBot="1">
      <c r="A2" s="101"/>
      <c r="B2" s="102"/>
      <c r="C2" s="104"/>
      <c r="D2" s="28"/>
      <c r="E2" s="24" t="s">
        <v>124</v>
      </c>
      <c r="F2" s="25" t="s">
        <v>125</v>
      </c>
      <c r="G2" s="25" t="s">
        <v>174</v>
      </c>
      <c r="H2" s="25" t="s">
        <v>176</v>
      </c>
      <c r="I2" s="25" t="s">
        <v>155</v>
      </c>
      <c r="J2" s="25" t="s">
        <v>157</v>
      </c>
      <c r="K2" s="25" t="s">
        <v>156</v>
      </c>
      <c r="L2" s="25" t="s">
        <v>140</v>
      </c>
      <c r="M2" s="25" t="s">
        <v>126</v>
      </c>
      <c r="N2" s="25" t="s">
        <v>151</v>
      </c>
      <c r="O2" s="25" t="s">
        <v>175</v>
      </c>
      <c r="P2" s="15" t="s">
        <v>127</v>
      </c>
      <c r="Q2" s="26" t="s">
        <v>142</v>
      </c>
      <c r="R2" s="27" t="s">
        <v>143</v>
      </c>
      <c r="S2" s="27" t="s">
        <v>176</v>
      </c>
      <c r="T2" s="27" t="s">
        <v>178</v>
      </c>
      <c r="U2" s="27" t="s">
        <v>153</v>
      </c>
      <c r="V2" s="27" t="s">
        <v>128</v>
      </c>
      <c r="W2" s="27" t="s">
        <v>138</v>
      </c>
      <c r="X2" s="27" t="s">
        <v>152</v>
      </c>
      <c r="Y2" s="27" t="s">
        <v>139</v>
      </c>
      <c r="Z2" s="27" t="s">
        <v>140</v>
      </c>
      <c r="AA2" s="27" t="s">
        <v>151</v>
      </c>
      <c r="AB2" s="27" t="s">
        <v>144</v>
      </c>
      <c r="AC2" s="27" t="s">
        <v>171</v>
      </c>
      <c r="AD2" s="27" t="s">
        <v>177</v>
      </c>
      <c r="AE2" s="43" t="s">
        <v>129</v>
      </c>
      <c r="AF2" s="54" t="s">
        <v>147</v>
      </c>
      <c r="AG2" s="55" t="s">
        <v>163</v>
      </c>
      <c r="AH2" s="55" t="s">
        <v>148</v>
      </c>
      <c r="AI2" s="55" t="s">
        <v>149</v>
      </c>
      <c r="AJ2" s="56" t="s">
        <v>150</v>
      </c>
      <c r="AK2" s="60" t="s">
        <v>146</v>
      </c>
    </row>
    <row r="3" spans="1:37" ht="15" customHeight="1">
      <c r="A3" s="18" t="s">
        <v>0</v>
      </c>
      <c r="B3" s="19" t="s">
        <v>1</v>
      </c>
      <c r="C3" s="20">
        <f aca="true" t="shared" si="0" ref="C3:C34">SUM(AK3,AE3,P3)</f>
        <v>429951</v>
      </c>
      <c r="D3" s="29"/>
      <c r="E3" s="3">
        <v>174407</v>
      </c>
      <c r="F3" s="9">
        <v>0</v>
      </c>
      <c r="G3" s="4">
        <v>0</v>
      </c>
      <c r="H3" s="4">
        <v>1</v>
      </c>
      <c r="I3" s="4">
        <v>5919</v>
      </c>
      <c r="J3" s="4">
        <v>20165</v>
      </c>
      <c r="K3" s="4">
        <v>2</v>
      </c>
      <c r="L3" s="4">
        <v>9440</v>
      </c>
      <c r="M3" s="4">
        <v>9922</v>
      </c>
      <c r="N3" s="4">
        <v>7617</v>
      </c>
      <c r="O3" s="4">
        <v>1</v>
      </c>
      <c r="P3" s="16">
        <f aca="true" t="shared" si="1" ref="P3:P34">SUM(E3:O3)</f>
        <v>227474</v>
      </c>
      <c r="Q3" s="35">
        <v>21249</v>
      </c>
      <c r="R3" s="35">
        <v>214</v>
      </c>
      <c r="S3" s="35">
        <v>1</v>
      </c>
      <c r="T3" s="35">
        <v>0</v>
      </c>
      <c r="U3" s="35">
        <v>7456</v>
      </c>
      <c r="V3" s="35">
        <v>103131</v>
      </c>
      <c r="W3" s="35">
        <v>24</v>
      </c>
      <c r="X3" s="35">
        <v>9</v>
      </c>
      <c r="Y3" s="35">
        <v>14</v>
      </c>
      <c r="Z3" s="35">
        <v>55037</v>
      </c>
      <c r="AA3" s="2">
        <v>235</v>
      </c>
      <c r="AB3" s="2">
        <v>1247</v>
      </c>
      <c r="AC3" s="2">
        <v>2</v>
      </c>
      <c r="AD3" s="2">
        <v>0</v>
      </c>
      <c r="AE3" s="44">
        <f aca="true" t="shared" si="2" ref="AE3:AE34">SUM(Q3:AD3)</f>
        <v>188619</v>
      </c>
      <c r="AF3" s="52">
        <v>136</v>
      </c>
      <c r="AG3" s="53">
        <v>12686</v>
      </c>
      <c r="AH3" s="53">
        <v>1034</v>
      </c>
      <c r="AI3" s="53">
        <v>1</v>
      </c>
      <c r="AJ3" s="57">
        <v>1</v>
      </c>
      <c r="AK3" s="40">
        <f>SUM(AF3:AJ3)</f>
        <v>13858</v>
      </c>
    </row>
    <row r="4" spans="1:37" ht="15" customHeight="1">
      <c r="A4" s="21" t="s">
        <v>2</v>
      </c>
      <c r="B4" s="22" t="s">
        <v>131</v>
      </c>
      <c r="C4" s="23">
        <f t="shared" si="0"/>
        <v>7632</v>
      </c>
      <c r="D4" s="29"/>
      <c r="E4" s="6">
        <v>4794</v>
      </c>
      <c r="F4" s="7">
        <v>1510</v>
      </c>
      <c r="G4" s="10">
        <v>0</v>
      </c>
      <c r="H4" s="7">
        <v>0</v>
      </c>
      <c r="I4" s="7">
        <v>0</v>
      </c>
      <c r="J4" s="7">
        <v>675</v>
      </c>
      <c r="K4" s="7">
        <v>0</v>
      </c>
      <c r="L4" s="7">
        <v>0</v>
      </c>
      <c r="M4" s="7">
        <v>0</v>
      </c>
      <c r="N4" s="7">
        <v>18</v>
      </c>
      <c r="O4" s="7">
        <v>0</v>
      </c>
      <c r="P4" s="17">
        <f t="shared" si="1"/>
        <v>6997</v>
      </c>
      <c r="Q4" s="36">
        <v>178</v>
      </c>
      <c r="R4" s="36">
        <v>59</v>
      </c>
      <c r="S4" s="36">
        <v>0</v>
      </c>
      <c r="T4" s="36">
        <v>0</v>
      </c>
      <c r="U4" s="36">
        <v>0</v>
      </c>
      <c r="V4" s="36">
        <v>89</v>
      </c>
      <c r="W4" s="36">
        <v>2</v>
      </c>
      <c r="X4" s="36">
        <v>0</v>
      </c>
      <c r="Y4" s="36">
        <v>0</v>
      </c>
      <c r="Z4" s="36">
        <v>135</v>
      </c>
      <c r="AA4" s="11">
        <v>0</v>
      </c>
      <c r="AB4" s="11">
        <v>0</v>
      </c>
      <c r="AC4" s="5">
        <v>0</v>
      </c>
      <c r="AD4" s="5">
        <v>0</v>
      </c>
      <c r="AE4" s="45">
        <f t="shared" si="2"/>
        <v>463</v>
      </c>
      <c r="AF4" s="51">
        <v>0</v>
      </c>
      <c r="AG4" s="49">
        <v>172</v>
      </c>
      <c r="AH4" s="49">
        <v>0</v>
      </c>
      <c r="AI4" s="49">
        <v>0</v>
      </c>
      <c r="AJ4" s="58">
        <v>0</v>
      </c>
      <c r="AK4" s="41">
        <f aca="true" t="shared" si="3" ref="AK4:AK67">SUM(AF4:AJ4)</f>
        <v>172</v>
      </c>
    </row>
    <row r="5" spans="1:37" ht="15" customHeight="1">
      <c r="A5" s="18" t="s">
        <v>3</v>
      </c>
      <c r="B5" s="19" t="s">
        <v>4</v>
      </c>
      <c r="C5" s="20">
        <f t="shared" si="0"/>
        <v>7566</v>
      </c>
      <c r="D5" s="29"/>
      <c r="E5" s="3">
        <v>2311</v>
      </c>
      <c r="F5" s="9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4582</v>
      </c>
      <c r="N5" s="4">
        <v>15</v>
      </c>
      <c r="O5" s="4">
        <v>0</v>
      </c>
      <c r="P5" s="16">
        <f t="shared" si="1"/>
        <v>6908</v>
      </c>
      <c r="Q5" s="35">
        <v>152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133</v>
      </c>
      <c r="AA5" s="2">
        <v>0</v>
      </c>
      <c r="AB5" s="2">
        <v>352</v>
      </c>
      <c r="AC5" s="2">
        <v>0</v>
      </c>
      <c r="AD5" s="2">
        <v>0</v>
      </c>
      <c r="AE5" s="44">
        <f t="shared" si="2"/>
        <v>637</v>
      </c>
      <c r="AF5" s="50">
        <v>0</v>
      </c>
      <c r="AG5" s="48">
        <v>21</v>
      </c>
      <c r="AH5" s="48">
        <v>0</v>
      </c>
      <c r="AI5" s="48">
        <v>0</v>
      </c>
      <c r="AJ5" s="59">
        <v>0</v>
      </c>
      <c r="AK5" s="61">
        <f t="shared" si="3"/>
        <v>21</v>
      </c>
    </row>
    <row r="6" spans="1:37" ht="15" customHeight="1">
      <c r="A6" s="21" t="s">
        <v>5</v>
      </c>
      <c r="B6" s="22" t="s">
        <v>6</v>
      </c>
      <c r="C6" s="23">
        <f t="shared" si="0"/>
        <v>6938</v>
      </c>
      <c r="D6" s="29"/>
      <c r="E6" s="6">
        <v>3865</v>
      </c>
      <c r="F6" s="7">
        <v>0</v>
      </c>
      <c r="G6" s="10">
        <v>0</v>
      </c>
      <c r="H6" s="7">
        <v>0</v>
      </c>
      <c r="I6" s="7">
        <v>0</v>
      </c>
      <c r="J6" s="7">
        <v>2360</v>
      </c>
      <c r="K6" s="7">
        <v>0</v>
      </c>
      <c r="L6" s="7">
        <v>4</v>
      </c>
      <c r="M6" s="7">
        <v>1</v>
      </c>
      <c r="N6" s="7">
        <v>46</v>
      </c>
      <c r="O6" s="7">
        <v>0</v>
      </c>
      <c r="P6" s="17">
        <f t="shared" si="1"/>
        <v>6276</v>
      </c>
      <c r="Q6" s="36">
        <v>74</v>
      </c>
      <c r="R6" s="36">
        <v>0</v>
      </c>
      <c r="S6" s="36">
        <v>0</v>
      </c>
      <c r="T6" s="36">
        <v>0</v>
      </c>
      <c r="U6" s="36">
        <v>0</v>
      </c>
      <c r="V6" s="36">
        <v>218</v>
      </c>
      <c r="W6" s="36">
        <v>0</v>
      </c>
      <c r="X6" s="36">
        <v>0</v>
      </c>
      <c r="Y6" s="36">
        <v>0</v>
      </c>
      <c r="Z6" s="36">
        <v>225</v>
      </c>
      <c r="AA6" s="11">
        <v>0</v>
      </c>
      <c r="AB6" s="11">
        <v>0</v>
      </c>
      <c r="AC6" s="5">
        <v>0</v>
      </c>
      <c r="AD6" s="5">
        <v>0</v>
      </c>
      <c r="AE6" s="45">
        <f t="shared" si="2"/>
        <v>517</v>
      </c>
      <c r="AF6" s="51">
        <v>0</v>
      </c>
      <c r="AG6" s="49">
        <v>143</v>
      </c>
      <c r="AH6" s="49">
        <v>0</v>
      </c>
      <c r="AI6" s="49">
        <v>2</v>
      </c>
      <c r="AJ6" s="58">
        <v>0</v>
      </c>
      <c r="AK6" s="41">
        <f t="shared" si="3"/>
        <v>145</v>
      </c>
    </row>
    <row r="7" spans="1:37" ht="15" customHeight="1">
      <c r="A7" s="18" t="s">
        <v>7</v>
      </c>
      <c r="B7" s="19" t="s">
        <v>8</v>
      </c>
      <c r="C7" s="20">
        <f t="shared" si="0"/>
        <v>6436</v>
      </c>
      <c r="D7" s="29"/>
      <c r="E7" s="3">
        <v>3839</v>
      </c>
      <c r="F7" s="9">
        <v>0</v>
      </c>
      <c r="G7" s="4">
        <v>0</v>
      </c>
      <c r="H7" s="4">
        <v>0</v>
      </c>
      <c r="I7" s="4">
        <v>0</v>
      </c>
      <c r="J7" s="4">
        <v>2050</v>
      </c>
      <c r="K7" s="4">
        <v>0</v>
      </c>
      <c r="L7" s="4">
        <v>1</v>
      </c>
      <c r="M7" s="4">
        <v>0</v>
      </c>
      <c r="N7" s="4">
        <v>23</v>
      </c>
      <c r="O7" s="4">
        <v>0</v>
      </c>
      <c r="P7" s="16">
        <f t="shared" si="1"/>
        <v>5913</v>
      </c>
      <c r="Q7" s="35">
        <v>125</v>
      </c>
      <c r="R7" s="35">
        <v>0</v>
      </c>
      <c r="S7" s="35">
        <v>0</v>
      </c>
      <c r="T7" s="35">
        <v>0</v>
      </c>
      <c r="U7" s="35">
        <v>0</v>
      </c>
      <c r="V7" s="35">
        <v>214</v>
      </c>
      <c r="W7" s="35">
        <v>0</v>
      </c>
      <c r="X7" s="35">
        <v>0</v>
      </c>
      <c r="Y7" s="35">
        <v>0</v>
      </c>
      <c r="Z7" s="35">
        <v>130</v>
      </c>
      <c r="AA7" s="2">
        <v>0</v>
      </c>
      <c r="AB7" s="2">
        <v>0</v>
      </c>
      <c r="AC7" s="2">
        <v>0</v>
      </c>
      <c r="AD7" s="2">
        <v>0</v>
      </c>
      <c r="AE7" s="44">
        <f t="shared" si="2"/>
        <v>469</v>
      </c>
      <c r="AF7" s="50">
        <v>0</v>
      </c>
      <c r="AG7" s="48">
        <v>54</v>
      </c>
      <c r="AH7" s="48">
        <v>0</v>
      </c>
      <c r="AI7" s="48">
        <v>0</v>
      </c>
      <c r="AJ7" s="59">
        <v>0</v>
      </c>
      <c r="AK7" s="61">
        <f t="shared" si="3"/>
        <v>54</v>
      </c>
    </row>
    <row r="8" spans="1:37" ht="15" customHeight="1">
      <c r="A8" s="21" t="s">
        <v>9</v>
      </c>
      <c r="B8" s="22" t="s">
        <v>10</v>
      </c>
      <c r="C8" s="23">
        <f t="shared" si="0"/>
        <v>37002</v>
      </c>
      <c r="D8" s="29"/>
      <c r="E8" s="6">
        <v>32810</v>
      </c>
      <c r="F8" s="7">
        <v>1776</v>
      </c>
      <c r="G8" s="10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2</v>
      </c>
      <c r="N8" s="7">
        <v>185</v>
      </c>
      <c r="O8" s="7">
        <v>0</v>
      </c>
      <c r="P8" s="17">
        <f t="shared" si="1"/>
        <v>34774</v>
      </c>
      <c r="Q8" s="36">
        <v>710</v>
      </c>
      <c r="R8" s="36">
        <v>25</v>
      </c>
      <c r="S8" s="36">
        <v>0</v>
      </c>
      <c r="T8" s="36">
        <v>0</v>
      </c>
      <c r="U8" s="36">
        <v>0</v>
      </c>
      <c r="V8" s="36">
        <v>0</v>
      </c>
      <c r="W8" s="36">
        <v>2</v>
      </c>
      <c r="X8" s="36">
        <v>0</v>
      </c>
      <c r="Y8" s="36">
        <v>0</v>
      </c>
      <c r="Z8" s="36">
        <v>564</v>
      </c>
      <c r="AA8" s="11">
        <v>1</v>
      </c>
      <c r="AB8" s="11">
        <v>0</v>
      </c>
      <c r="AC8" s="5">
        <v>0</v>
      </c>
      <c r="AD8" s="5">
        <v>0</v>
      </c>
      <c r="AE8" s="45">
        <f t="shared" si="2"/>
        <v>1302</v>
      </c>
      <c r="AF8" s="51">
        <v>0</v>
      </c>
      <c r="AG8" s="49">
        <v>926</v>
      </c>
      <c r="AH8" s="49">
        <v>0</v>
      </c>
      <c r="AI8" s="49">
        <v>0</v>
      </c>
      <c r="AJ8" s="58">
        <v>0</v>
      </c>
      <c r="AK8" s="41">
        <f t="shared" si="3"/>
        <v>926</v>
      </c>
    </row>
    <row r="9" spans="1:37" ht="15" customHeight="1">
      <c r="A9" s="18" t="s">
        <v>11</v>
      </c>
      <c r="B9" s="19" t="s">
        <v>12</v>
      </c>
      <c r="C9" s="20">
        <f t="shared" si="0"/>
        <v>5239</v>
      </c>
      <c r="D9" s="29"/>
      <c r="E9" s="3">
        <v>3236</v>
      </c>
      <c r="F9" s="9">
        <v>0</v>
      </c>
      <c r="G9" s="4">
        <v>0</v>
      </c>
      <c r="H9" s="4">
        <v>0</v>
      </c>
      <c r="I9" s="4">
        <v>0</v>
      </c>
      <c r="J9" s="4">
        <v>1447</v>
      </c>
      <c r="K9" s="4">
        <v>0</v>
      </c>
      <c r="L9" s="4">
        <v>0</v>
      </c>
      <c r="M9" s="4">
        <v>0</v>
      </c>
      <c r="N9" s="4">
        <v>17</v>
      </c>
      <c r="O9" s="4">
        <v>0</v>
      </c>
      <c r="P9" s="16">
        <f t="shared" si="1"/>
        <v>4700</v>
      </c>
      <c r="Q9" s="35">
        <v>76</v>
      </c>
      <c r="R9" s="35">
        <v>0</v>
      </c>
      <c r="S9" s="35">
        <v>0</v>
      </c>
      <c r="T9" s="35">
        <v>0</v>
      </c>
      <c r="U9" s="35">
        <v>0</v>
      </c>
      <c r="V9" s="35">
        <v>173</v>
      </c>
      <c r="W9" s="35">
        <v>0</v>
      </c>
      <c r="X9" s="35">
        <v>0</v>
      </c>
      <c r="Y9" s="35">
        <v>0</v>
      </c>
      <c r="Z9" s="35">
        <v>105</v>
      </c>
      <c r="AA9" s="2">
        <v>0</v>
      </c>
      <c r="AB9" s="2">
        <v>0</v>
      </c>
      <c r="AC9" s="2">
        <v>0</v>
      </c>
      <c r="AD9" s="2">
        <v>0</v>
      </c>
      <c r="AE9" s="44">
        <f t="shared" si="2"/>
        <v>354</v>
      </c>
      <c r="AF9" s="50">
        <v>0</v>
      </c>
      <c r="AG9" s="48">
        <v>185</v>
      </c>
      <c r="AH9" s="48">
        <v>0</v>
      </c>
      <c r="AI9" s="48">
        <v>0</v>
      </c>
      <c r="AJ9" s="59">
        <v>0</v>
      </c>
      <c r="AK9" s="61">
        <f t="shared" si="3"/>
        <v>185</v>
      </c>
    </row>
    <row r="10" spans="1:37" ht="15" customHeight="1">
      <c r="A10" s="21" t="s">
        <v>13</v>
      </c>
      <c r="B10" s="22" t="s">
        <v>14</v>
      </c>
      <c r="C10" s="23">
        <f t="shared" si="0"/>
        <v>19582</v>
      </c>
      <c r="D10" s="29"/>
      <c r="E10" s="6">
        <v>13821</v>
      </c>
      <c r="F10" s="7">
        <v>0</v>
      </c>
      <c r="G10" s="10">
        <v>0</v>
      </c>
      <c r="H10" s="7">
        <v>0</v>
      </c>
      <c r="I10" s="7">
        <v>0</v>
      </c>
      <c r="J10" s="7">
        <v>4204</v>
      </c>
      <c r="K10" s="7">
        <v>0</v>
      </c>
      <c r="L10" s="7">
        <v>0</v>
      </c>
      <c r="M10" s="7">
        <v>0</v>
      </c>
      <c r="N10" s="7">
        <v>88</v>
      </c>
      <c r="O10" s="7">
        <v>0</v>
      </c>
      <c r="P10" s="17">
        <f t="shared" si="1"/>
        <v>18113</v>
      </c>
      <c r="Q10" s="36">
        <v>326</v>
      </c>
      <c r="R10" s="36">
        <v>0</v>
      </c>
      <c r="S10" s="36">
        <v>0</v>
      </c>
      <c r="T10" s="36">
        <v>0</v>
      </c>
      <c r="U10" s="36">
        <v>0</v>
      </c>
      <c r="V10" s="36">
        <v>444</v>
      </c>
      <c r="W10" s="36">
        <v>0</v>
      </c>
      <c r="X10" s="36">
        <v>0</v>
      </c>
      <c r="Y10" s="36">
        <v>0</v>
      </c>
      <c r="Z10" s="36">
        <v>507</v>
      </c>
      <c r="AA10" s="11">
        <v>0</v>
      </c>
      <c r="AB10" s="11">
        <v>0</v>
      </c>
      <c r="AC10" s="5">
        <v>0</v>
      </c>
      <c r="AD10" s="5">
        <v>0</v>
      </c>
      <c r="AE10" s="45">
        <f t="shared" si="2"/>
        <v>1277</v>
      </c>
      <c r="AF10" s="51">
        <v>1</v>
      </c>
      <c r="AG10" s="49">
        <v>191</v>
      </c>
      <c r="AH10" s="49">
        <v>0</v>
      </c>
      <c r="AI10" s="49">
        <v>0</v>
      </c>
      <c r="AJ10" s="58">
        <v>0</v>
      </c>
      <c r="AK10" s="41">
        <f t="shared" si="3"/>
        <v>192</v>
      </c>
    </row>
    <row r="11" spans="1:37" ht="15" customHeight="1">
      <c r="A11" s="18" t="s">
        <v>15</v>
      </c>
      <c r="B11" s="19" t="s">
        <v>16</v>
      </c>
      <c r="C11" s="20">
        <f t="shared" si="0"/>
        <v>7942</v>
      </c>
      <c r="D11" s="29"/>
      <c r="E11" s="3">
        <v>5950</v>
      </c>
      <c r="F11" s="9">
        <v>1450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17</v>
      </c>
      <c r="O11" s="4">
        <v>0</v>
      </c>
      <c r="P11" s="16">
        <f t="shared" si="1"/>
        <v>7417</v>
      </c>
      <c r="Q11" s="35">
        <v>120</v>
      </c>
      <c r="R11" s="35">
        <v>58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205</v>
      </c>
      <c r="AA11" s="2">
        <v>0</v>
      </c>
      <c r="AB11" s="2">
        <v>0</v>
      </c>
      <c r="AC11" s="2">
        <v>0</v>
      </c>
      <c r="AD11" s="2">
        <v>0</v>
      </c>
      <c r="AE11" s="44">
        <f t="shared" si="2"/>
        <v>383</v>
      </c>
      <c r="AF11" s="50">
        <v>0</v>
      </c>
      <c r="AG11" s="48">
        <v>142</v>
      </c>
      <c r="AH11" s="48">
        <v>0</v>
      </c>
      <c r="AI11" s="48">
        <v>0</v>
      </c>
      <c r="AJ11" s="59">
        <v>0</v>
      </c>
      <c r="AK11" s="61">
        <f t="shared" si="3"/>
        <v>142</v>
      </c>
    </row>
    <row r="12" spans="1:37" ht="15" customHeight="1">
      <c r="A12" s="21" t="s">
        <v>17</v>
      </c>
      <c r="B12" s="22" t="s">
        <v>18</v>
      </c>
      <c r="C12" s="23">
        <f t="shared" si="0"/>
        <v>8883</v>
      </c>
      <c r="D12" s="29"/>
      <c r="E12" s="6">
        <v>6358</v>
      </c>
      <c r="F12" s="7">
        <v>0</v>
      </c>
      <c r="G12" s="10">
        <v>0</v>
      </c>
      <c r="H12" s="7">
        <v>0</v>
      </c>
      <c r="I12" s="7">
        <v>0</v>
      </c>
      <c r="J12" s="7">
        <v>1694</v>
      </c>
      <c r="K12" s="7">
        <v>0</v>
      </c>
      <c r="L12" s="7">
        <v>4</v>
      </c>
      <c r="M12" s="7">
        <v>0</v>
      </c>
      <c r="N12" s="7">
        <v>57</v>
      </c>
      <c r="O12" s="7">
        <v>0</v>
      </c>
      <c r="P12" s="17">
        <f t="shared" si="1"/>
        <v>8113</v>
      </c>
      <c r="Q12" s="36">
        <v>178</v>
      </c>
      <c r="R12" s="36">
        <v>0</v>
      </c>
      <c r="S12" s="36">
        <v>0</v>
      </c>
      <c r="T12" s="36">
        <v>0</v>
      </c>
      <c r="U12" s="36">
        <v>0</v>
      </c>
      <c r="V12" s="36">
        <v>210</v>
      </c>
      <c r="W12" s="36">
        <v>1</v>
      </c>
      <c r="X12" s="36">
        <v>0</v>
      </c>
      <c r="Y12" s="36">
        <v>0</v>
      </c>
      <c r="Z12" s="36">
        <v>239</v>
      </c>
      <c r="AA12" s="11">
        <v>0</v>
      </c>
      <c r="AB12" s="11">
        <v>0</v>
      </c>
      <c r="AC12" s="5">
        <v>0</v>
      </c>
      <c r="AD12" s="5">
        <v>0</v>
      </c>
      <c r="AE12" s="45">
        <f t="shared" si="2"/>
        <v>628</v>
      </c>
      <c r="AF12" s="51">
        <v>0</v>
      </c>
      <c r="AG12" s="49">
        <v>142</v>
      </c>
      <c r="AH12" s="49">
        <v>0</v>
      </c>
      <c r="AI12" s="49">
        <v>0</v>
      </c>
      <c r="AJ12" s="58">
        <v>0</v>
      </c>
      <c r="AK12" s="41">
        <f t="shared" si="3"/>
        <v>142</v>
      </c>
    </row>
    <row r="13" spans="1:37" ht="15" customHeight="1">
      <c r="A13" s="18" t="s">
        <v>19</v>
      </c>
      <c r="B13" s="19" t="s">
        <v>20</v>
      </c>
      <c r="C13" s="20">
        <f t="shared" si="0"/>
        <v>6444</v>
      </c>
      <c r="D13" s="29"/>
      <c r="E13" s="3">
        <v>2958</v>
      </c>
      <c r="F13" s="9">
        <v>0</v>
      </c>
      <c r="G13" s="4">
        <v>0</v>
      </c>
      <c r="H13" s="4">
        <v>0</v>
      </c>
      <c r="I13" s="4">
        <v>0</v>
      </c>
      <c r="J13" s="4">
        <v>458</v>
      </c>
      <c r="K13" s="4">
        <v>0</v>
      </c>
      <c r="L13" s="4">
        <v>0</v>
      </c>
      <c r="M13" s="4">
        <v>2386</v>
      </c>
      <c r="N13" s="4">
        <v>27</v>
      </c>
      <c r="O13" s="4">
        <v>0</v>
      </c>
      <c r="P13" s="16">
        <f t="shared" si="1"/>
        <v>5829</v>
      </c>
      <c r="Q13" s="35">
        <v>189</v>
      </c>
      <c r="R13" s="35">
        <v>0</v>
      </c>
      <c r="S13" s="35">
        <v>0</v>
      </c>
      <c r="T13" s="35">
        <v>0</v>
      </c>
      <c r="U13" s="35">
        <v>0</v>
      </c>
      <c r="V13" s="35">
        <v>57</v>
      </c>
      <c r="W13" s="35">
        <v>0</v>
      </c>
      <c r="X13" s="35">
        <v>0</v>
      </c>
      <c r="Y13" s="35">
        <v>0</v>
      </c>
      <c r="Z13" s="35">
        <v>104</v>
      </c>
      <c r="AA13" s="2">
        <v>0</v>
      </c>
      <c r="AB13" s="2">
        <v>217</v>
      </c>
      <c r="AC13" s="2">
        <v>0</v>
      </c>
      <c r="AD13" s="2">
        <v>0</v>
      </c>
      <c r="AE13" s="44">
        <f t="shared" si="2"/>
        <v>567</v>
      </c>
      <c r="AF13" s="50">
        <v>0</v>
      </c>
      <c r="AG13" s="48">
        <v>48</v>
      </c>
      <c r="AH13" s="48">
        <v>0</v>
      </c>
      <c r="AI13" s="48">
        <v>0</v>
      </c>
      <c r="AJ13" s="59">
        <v>0</v>
      </c>
      <c r="AK13" s="61">
        <f t="shared" si="3"/>
        <v>48</v>
      </c>
    </row>
    <row r="14" spans="1:37" ht="15" customHeight="1">
      <c r="A14" s="21" t="s">
        <v>21</v>
      </c>
      <c r="B14" s="22" t="s">
        <v>22</v>
      </c>
      <c r="C14" s="23">
        <f t="shared" si="0"/>
        <v>14175</v>
      </c>
      <c r="D14" s="29"/>
      <c r="E14" s="6">
        <v>7064</v>
      </c>
      <c r="F14" s="7">
        <v>0</v>
      </c>
      <c r="G14" s="10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6372</v>
      </c>
      <c r="N14" s="7">
        <v>32</v>
      </c>
      <c r="O14" s="7">
        <v>0</v>
      </c>
      <c r="P14" s="17">
        <f t="shared" si="1"/>
        <v>13469</v>
      </c>
      <c r="Q14" s="36">
        <v>188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99</v>
      </c>
      <c r="AA14" s="11">
        <v>0</v>
      </c>
      <c r="AB14" s="11">
        <v>289</v>
      </c>
      <c r="AC14" s="5">
        <v>0</v>
      </c>
      <c r="AD14" s="5">
        <v>0</v>
      </c>
      <c r="AE14" s="45">
        <f t="shared" si="2"/>
        <v>576</v>
      </c>
      <c r="AF14" s="51">
        <v>0</v>
      </c>
      <c r="AG14" s="49">
        <v>130</v>
      </c>
      <c r="AH14" s="49">
        <v>0</v>
      </c>
      <c r="AI14" s="49">
        <v>0</v>
      </c>
      <c r="AJ14" s="58">
        <v>0</v>
      </c>
      <c r="AK14" s="41">
        <f t="shared" si="3"/>
        <v>130</v>
      </c>
    </row>
    <row r="15" spans="1:37" ht="15" customHeight="1">
      <c r="A15" s="18" t="s">
        <v>23</v>
      </c>
      <c r="B15" s="19" t="s">
        <v>24</v>
      </c>
      <c r="C15" s="20">
        <f t="shared" si="0"/>
        <v>9299</v>
      </c>
      <c r="D15" s="29"/>
      <c r="E15" s="3">
        <v>8834</v>
      </c>
      <c r="F15" s="9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1</v>
      </c>
      <c r="N15" s="4">
        <v>16</v>
      </c>
      <c r="O15" s="4">
        <v>0</v>
      </c>
      <c r="P15" s="16">
        <f t="shared" si="1"/>
        <v>8852</v>
      </c>
      <c r="Q15" s="35">
        <v>351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32</v>
      </c>
      <c r="AA15" s="2">
        <v>0</v>
      </c>
      <c r="AB15" s="2">
        <v>0</v>
      </c>
      <c r="AC15" s="2">
        <v>0</v>
      </c>
      <c r="AD15" s="2">
        <v>0</v>
      </c>
      <c r="AE15" s="44">
        <f t="shared" si="2"/>
        <v>383</v>
      </c>
      <c r="AF15" s="50">
        <v>0</v>
      </c>
      <c r="AG15" s="48">
        <v>64</v>
      </c>
      <c r="AH15" s="48">
        <v>0</v>
      </c>
      <c r="AI15" s="48">
        <v>0</v>
      </c>
      <c r="AJ15" s="59">
        <v>0</v>
      </c>
      <c r="AK15" s="61">
        <f t="shared" si="3"/>
        <v>64</v>
      </c>
    </row>
    <row r="16" spans="1:37" ht="15" customHeight="1">
      <c r="A16" s="21" t="s">
        <v>25</v>
      </c>
      <c r="B16" s="22" t="s">
        <v>26</v>
      </c>
      <c r="C16" s="23">
        <f t="shared" si="0"/>
        <v>33431</v>
      </c>
      <c r="D16" s="29"/>
      <c r="E16" s="6">
        <v>2795</v>
      </c>
      <c r="F16" s="7">
        <v>4</v>
      </c>
      <c r="G16" s="10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28253</v>
      </c>
      <c r="N16" s="7">
        <v>17</v>
      </c>
      <c r="O16" s="7">
        <v>0</v>
      </c>
      <c r="P16" s="17">
        <f t="shared" si="1"/>
        <v>31070</v>
      </c>
      <c r="Q16" s="36">
        <v>126</v>
      </c>
      <c r="R16" s="36">
        <v>6</v>
      </c>
      <c r="S16" s="36">
        <v>0</v>
      </c>
      <c r="T16" s="36">
        <v>0</v>
      </c>
      <c r="U16" s="36">
        <v>0</v>
      </c>
      <c r="V16" s="36">
        <v>1</v>
      </c>
      <c r="W16" s="36">
        <v>0</v>
      </c>
      <c r="X16" s="36">
        <v>0</v>
      </c>
      <c r="Y16" s="36">
        <v>0</v>
      </c>
      <c r="Z16" s="36">
        <v>290</v>
      </c>
      <c r="AA16" s="11">
        <v>0</v>
      </c>
      <c r="AB16" s="11">
        <v>1393</v>
      </c>
      <c r="AC16" s="5">
        <v>0</v>
      </c>
      <c r="AD16" s="5">
        <v>0</v>
      </c>
      <c r="AE16" s="45">
        <f t="shared" si="2"/>
        <v>1816</v>
      </c>
      <c r="AF16" s="51">
        <v>2</v>
      </c>
      <c r="AG16" s="49">
        <v>543</v>
      </c>
      <c r="AH16" s="49">
        <v>0</v>
      </c>
      <c r="AI16" s="49">
        <v>0</v>
      </c>
      <c r="AJ16" s="58">
        <v>0</v>
      </c>
      <c r="AK16" s="41">
        <f t="shared" si="3"/>
        <v>545</v>
      </c>
    </row>
    <row r="17" spans="1:37" ht="15" customHeight="1">
      <c r="A17" s="18" t="s">
        <v>27</v>
      </c>
      <c r="B17" s="19" t="s">
        <v>28</v>
      </c>
      <c r="C17" s="20">
        <f t="shared" si="0"/>
        <v>7651</v>
      </c>
      <c r="D17" s="29"/>
      <c r="E17" s="3">
        <v>3071</v>
      </c>
      <c r="F17" s="9">
        <v>4160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</v>
      </c>
      <c r="M17" s="4">
        <v>0</v>
      </c>
      <c r="N17" s="4">
        <v>34</v>
      </c>
      <c r="O17" s="4">
        <v>0</v>
      </c>
      <c r="P17" s="16">
        <f t="shared" si="1"/>
        <v>7268</v>
      </c>
      <c r="Q17" s="35">
        <v>84</v>
      </c>
      <c r="R17" s="35">
        <v>119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87</v>
      </c>
      <c r="AA17" s="2">
        <v>0</v>
      </c>
      <c r="AB17" s="2">
        <v>0</v>
      </c>
      <c r="AC17" s="2">
        <v>0</v>
      </c>
      <c r="AD17" s="2">
        <v>0</v>
      </c>
      <c r="AE17" s="44">
        <f t="shared" si="2"/>
        <v>290</v>
      </c>
      <c r="AF17" s="50">
        <v>0</v>
      </c>
      <c r="AG17" s="48">
        <v>93</v>
      </c>
      <c r="AH17" s="48">
        <v>0</v>
      </c>
      <c r="AI17" s="48">
        <v>0</v>
      </c>
      <c r="AJ17" s="59">
        <v>0</v>
      </c>
      <c r="AK17" s="61">
        <f t="shared" si="3"/>
        <v>93</v>
      </c>
    </row>
    <row r="18" spans="1:37" ht="15" customHeight="1">
      <c r="A18" s="21" t="s">
        <v>29</v>
      </c>
      <c r="B18" s="22" t="s">
        <v>30</v>
      </c>
      <c r="C18" s="23">
        <f t="shared" si="0"/>
        <v>10482</v>
      </c>
      <c r="D18" s="29"/>
      <c r="E18" s="6">
        <v>7689</v>
      </c>
      <c r="F18" s="7">
        <v>0</v>
      </c>
      <c r="G18" s="10">
        <v>0</v>
      </c>
      <c r="H18" s="7">
        <v>0</v>
      </c>
      <c r="I18" s="7">
        <v>0</v>
      </c>
      <c r="J18" s="7">
        <v>1582</v>
      </c>
      <c r="K18" s="7">
        <v>0</v>
      </c>
      <c r="L18" s="7">
        <v>1</v>
      </c>
      <c r="M18" s="7">
        <v>0</v>
      </c>
      <c r="N18" s="7">
        <v>69</v>
      </c>
      <c r="O18" s="7">
        <v>0</v>
      </c>
      <c r="P18" s="17">
        <f t="shared" si="1"/>
        <v>9341</v>
      </c>
      <c r="Q18" s="36">
        <v>465</v>
      </c>
      <c r="R18" s="36">
        <v>0</v>
      </c>
      <c r="S18" s="36">
        <v>0</v>
      </c>
      <c r="T18" s="36">
        <v>0</v>
      </c>
      <c r="U18" s="36">
        <v>0</v>
      </c>
      <c r="V18" s="36">
        <v>288</v>
      </c>
      <c r="W18" s="36">
        <v>0</v>
      </c>
      <c r="X18" s="36">
        <v>0</v>
      </c>
      <c r="Y18" s="36">
        <v>0</v>
      </c>
      <c r="Z18" s="36">
        <v>365</v>
      </c>
      <c r="AA18" s="11">
        <v>0</v>
      </c>
      <c r="AB18" s="11">
        <v>0</v>
      </c>
      <c r="AC18" s="5">
        <v>0</v>
      </c>
      <c r="AD18" s="5">
        <v>0</v>
      </c>
      <c r="AE18" s="45">
        <f t="shared" si="2"/>
        <v>1118</v>
      </c>
      <c r="AF18" s="51">
        <v>0</v>
      </c>
      <c r="AG18" s="49">
        <v>21</v>
      </c>
      <c r="AH18" s="49">
        <v>1</v>
      </c>
      <c r="AI18" s="49">
        <v>1</v>
      </c>
      <c r="AJ18" s="58">
        <v>0</v>
      </c>
      <c r="AK18" s="41">
        <f t="shared" si="3"/>
        <v>23</v>
      </c>
    </row>
    <row r="19" spans="1:37" ht="15" customHeight="1">
      <c r="A19" s="18" t="s">
        <v>31</v>
      </c>
      <c r="B19" s="19" t="s">
        <v>32</v>
      </c>
      <c r="C19" s="20">
        <f t="shared" si="0"/>
        <v>22319</v>
      </c>
      <c r="D19" s="29"/>
      <c r="E19" s="3">
        <v>0</v>
      </c>
      <c r="F19" s="9">
        <v>20891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6</v>
      </c>
      <c r="M19" s="4">
        <v>0</v>
      </c>
      <c r="N19" s="4">
        <v>133</v>
      </c>
      <c r="O19" s="4">
        <v>0</v>
      </c>
      <c r="P19" s="16">
        <f t="shared" si="1"/>
        <v>21031</v>
      </c>
      <c r="Q19" s="35">
        <v>0</v>
      </c>
      <c r="R19" s="35">
        <v>407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303</v>
      </c>
      <c r="AA19" s="2">
        <v>0</v>
      </c>
      <c r="AB19" s="2">
        <v>0</v>
      </c>
      <c r="AC19" s="2">
        <v>0</v>
      </c>
      <c r="AD19" s="2">
        <v>0</v>
      </c>
      <c r="AE19" s="44">
        <f t="shared" si="2"/>
        <v>710</v>
      </c>
      <c r="AF19" s="50">
        <v>0</v>
      </c>
      <c r="AG19" s="48">
        <v>578</v>
      </c>
      <c r="AH19" s="48">
        <v>0</v>
      </c>
      <c r="AI19" s="48">
        <v>0</v>
      </c>
      <c r="AJ19" s="59">
        <v>0</v>
      </c>
      <c r="AK19" s="61">
        <f t="shared" si="3"/>
        <v>578</v>
      </c>
    </row>
    <row r="20" spans="1:37" ht="15" customHeight="1">
      <c r="A20" s="21" t="s">
        <v>33</v>
      </c>
      <c r="B20" s="22" t="s">
        <v>34</v>
      </c>
      <c r="C20" s="23">
        <f t="shared" si="0"/>
        <v>5851</v>
      </c>
      <c r="D20" s="29"/>
      <c r="E20" s="6">
        <v>4265</v>
      </c>
      <c r="F20" s="7">
        <v>0</v>
      </c>
      <c r="G20" s="10">
        <v>0</v>
      </c>
      <c r="H20" s="7">
        <v>0</v>
      </c>
      <c r="I20" s="7">
        <v>0</v>
      </c>
      <c r="J20" s="7">
        <v>1252</v>
      </c>
      <c r="K20" s="7">
        <v>0</v>
      </c>
      <c r="L20" s="7">
        <v>2</v>
      </c>
      <c r="M20" s="7">
        <v>0</v>
      </c>
      <c r="N20" s="7">
        <v>17</v>
      </c>
      <c r="O20" s="7">
        <v>0</v>
      </c>
      <c r="P20" s="17">
        <f t="shared" si="1"/>
        <v>5536</v>
      </c>
      <c r="Q20" s="36">
        <v>98</v>
      </c>
      <c r="R20" s="36">
        <v>0</v>
      </c>
      <c r="S20" s="36">
        <v>0</v>
      </c>
      <c r="T20" s="36">
        <v>0</v>
      </c>
      <c r="U20" s="36">
        <v>0</v>
      </c>
      <c r="V20" s="36">
        <v>139</v>
      </c>
      <c r="W20" s="36">
        <v>0</v>
      </c>
      <c r="X20" s="36">
        <v>0</v>
      </c>
      <c r="Y20" s="36">
        <v>0</v>
      </c>
      <c r="Z20" s="36">
        <v>53</v>
      </c>
      <c r="AA20" s="11">
        <v>0</v>
      </c>
      <c r="AB20" s="11">
        <v>0</v>
      </c>
      <c r="AC20" s="5">
        <v>0</v>
      </c>
      <c r="AD20" s="5">
        <v>0</v>
      </c>
      <c r="AE20" s="45">
        <f t="shared" si="2"/>
        <v>290</v>
      </c>
      <c r="AF20" s="51">
        <v>0</v>
      </c>
      <c r="AG20" s="49">
        <v>25</v>
      </c>
      <c r="AH20" s="49">
        <v>0</v>
      </c>
      <c r="AI20" s="49">
        <v>0</v>
      </c>
      <c r="AJ20" s="58">
        <v>0</v>
      </c>
      <c r="AK20" s="41">
        <f t="shared" si="3"/>
        <v>25</v>
      </c>
    </row>
    <row r="21" spans="1:37" ht="15" customHeight="1">
      <c r="A21" s="18" t="s">
        <v>35</v>
      </c>
      <c r="B21" s="19" t="s">
        <v>36</v>
      </c>
      <c r="C21" s="20">
        <f t="shared" si="0"/>
        <v>7304</v>
      </c>
      <c r="D21" s="29"/>
      <c r="E21" s="3">
        <v>0</v>
      </c>
      <c r="F21" s="9">
        <v>6938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39</v>
      </c>
      <c r="O21" s="4">
        <v>0</v>
      </c>
      <c r="P21" s="16">
        <f t="shared" si="1"/>
        <v>6977</v>
      </c>
      <c r="Q21" s="35">
        <v>0</v>
      </c>
      <c r="R21" s="35">
        <v>192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57</v>
      </c>
      <c r="AA21" s="2">
        <v>0</v>
      </c>
      <c r="AB21" s="2">
        <v>0</v>
      </c>
      <c r="AC21" s="2">
        <v>0</v>
      </c>
      <c r="AD21" s="2">
        <v>0</v>
      </c>
      <c r="AE21" s="44">
        <f t="shared" si="2"/>
        <v>249</v>
      </c>
      <c r="AF21" s="50">
        <v>0</v>
      </c>
      <c r="AG21" s="48">
        <v>78</v>
      </c>
      <c r="AH21" s="48">
        <v>0</v>
      </c>
      <c r="AI21" s="48">
        <v>0</v>
      </c>
      <c r="AJ21" s="59">
        <v>0</v>
      </c>
      <c r="AK21" s="61">
        <f t="shared" si="3"/>
        <v>78</v>
      </c>
    </row>
    <row r="22" spans="1:37" ht="15" customHeight="1">
      <c r="A22" s="21" t="s">
        <v>37</v>
      </c>
      <c r="B22" s="22" t="s">
        <v>38</v>
      </c>
      <c r="C22" s="23">
        <f t="shared" si="0"/>
        <v>13489</v>
      </c>
      <c r="D22" s="29"/>
      <c r="E22" s="6">
        <v>8181</v>
      </c>
      <c r="F22" s="7">
        <v>0</v>
      </c>
      <c r="G22" s="10">
        <v>0</v>
      </c>
      <c r="H22" s="7">
        <v>0</v>
      </c>
      <c r="I22" s="7">
        <v>0</v>
      </c>
      <c r="J22" s="7">
        <v>1177</v>
      </c>
      <c r="K22" s="7">
        <v>0</v>
      </c>
      <c r="L22" s="7">
        <v>0</v>
      </c>
      <c r="M22" s="7">
        <v>3134</v>
      </c>
      <c r="N22" s="7">
        <v>21</v>
      </c>
      <c r="O22" s="7">
        <v>0</v>
      </c>
      <c r="P22" s="17">
        <f t="shared" si="1"/>
        <v>12513</v>
      </c>
      <c r="Q22" s="36">
        <v>192</v>
      </c>
      <c r="R22" s="36">
        <v>0</v>
      </c>
      <c r="S22" s="36">
        <v>0</v>
      </c>
      <c r="T22" s="36">
        <v>0</v>
      </c>
      <c r="U22" s="36">
        <v>0</v>
      </c>
      <c r="V22" s="36">
        <v>185</v>
      </c>
      <c r="W22" s="36">
        <v>0</v>
      </c>
      <c r="X22" s="36">
        <v>0</v>
      </c>
      <c r="Y22" s="36">
        <v>0</v>
      </c>
      <c r="Z22" s="36">
        <v>245</v>
      </c>
      <c r="AA22" s="11">
        <v>0</v>
      </c>
      <c r="AB22" s="11">
        <v>129</v>
      </c>
      <c r="AC22" s="5">
        <v>0</v>
      </c>
      <c r="AD22" s="5">
        <v>0</v>
      </c>
      <c r="AE22" s="45">
        <f t="shared" si="2"/>
        <v>751</v>
      </c>
      <c r="AF22" s="51">
        <v>0</v>
      </c>
      <c r="AG22" s="49">
        <v>224</v>
      </c>
      <c r="AH22" s="49">
        <v>1</v>
      </c>
      <c r="AI22" s="49">
        <v>0</v>
      </c>
      <c r="AJ22" s="58">
        <v>0</v>
      </c>
      <c r="AK22" s="41">
        <f t="shared" si="3"/>
        <v>225</v>
      </c>
    </row>
    <row r="23" spans="1:37" ht="15" customHeight="1">
      <c r="A23" s="18" t="s">
        <v>39</v>
      </c>
      <c r="B23" s="19" t="s">
        <v>40</v>
      </c>
      <c r="C23" s="20">
        <f t="shared" si="0"/>
        <v>12648</v>
      </c>
      <c r="D23" s="29"/>
      <c r="E23" s="3">
        <v>7244</v>
      </c>
      <c r="F23" s="9">
        <v>4316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40</v>
      </c>
      <c r="O23" s="4">
        <v>0</v>
      </c>
      <c r="P23" s="16">
        <f t="shared" si="1"/>
        <v>11600</v>
      </c>
      <c r="Q23" s="35">
        <v>280</v>
      </c>
      <c r="R23" s="35">
        <v>105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354</v>
      </c>
      <c r="AA23" s="2">
        <v>0</v>
      </c>
      <c r="AB23" s="2">
        <v>0</v>
      </c>
      <c r="AC23" s="2">
        <v>0</v>
      </c>
      <c r="AD23" s="2">
        <v>0</v>
      </c>
      <c r="AE23" s="44">
        <f t="shared" si="2"/>
        <v>739</v>
      </c>
      <c r="AF23" s="50">
        <v>0</v>
      </c>
      <c r="AG23" s="48">
        <v>308</v>
      </c>
      <c r="AH23" s="48">
        <v>1</v>
      </c>
      <c r="AI23" s="48">
        <v>0</v>
      </c>
      <c r="AJ23" s="59">
        <v>0</v>
      </c>
      <c r="AK23" s="61">
        <f t="shared" si="3"/>
        <v>309</v>
      </c>
    </row>
    <row r="24" spans="1:37" ht="15" customHeight="1">
      <c r="A24" s="21" t="s">
        <v>41</v>
      </c>
      <c r="B24" s="22" t="s">
        <v>42</v>
      </c>
      <c r="C24" s="23">
        <f t="shared" si="0"/>
        <v>5923</v>
      </c>
      <c r="D24" s="29"/>
      <c r="E24" s="6">
        <v>4324</v>
      </c>
      <c r="F24" s="7">
        <v>0</v>
      </c>
      <c r="G24" s="10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1117</v>
      </c>
      <c r="N24" s="7">
        <v>14</v>
      </c>
      <c r="O24" s="7">
        <v>0</v>
      </c>
      <c r="P24" s="17">
        <f t="shared" si="1"/>
        <v>5455</v>
      </c>
      <c r="Q24" s="36">
        <v>214</v>
      </c>
      <c r="R24" s="36">
        <v>0</v>
      </c>
      <c r="S24" s="36">
        <v>0</v>
      </c>
      <c r="T24" s="36">
        <v>0</v>
      </c>
      <c r="U24" s="36">
        <v>0</v>
      </c>
      <c r="V24" s="36">
        <v>2</v>
      </c>
      <c r="W24" s="36">
        <v>0</v>
      </c>
      <c r="X24" s="36">
        <v>1</v>
      </c>
      <c r="Y24" s="36">
        <v>0</v>
      </c>
      <c r="Z24" s="36">
        <v>114</v>
      </c>
      <c r="AA24" s="11">
        <v>0</v>
      </c>
      <c r="AB24" s="11">
        <v>95</v>
      </c>
      <c r="AC24" s="5">
        <v>0</v>
      </c>
      <c r="AD24" s="5">
        <v>0</v>
      </c>
      <c r="AE24" s="45">
        <f t="shared" si="2"/>
        <v>426</v>
      </c>
      <c r="AF24" s="51">
        <v>0</v>
      </c>
      <c r="AG24" s="49">
        <v>42</v>
      </c>
      <c r="AH24" s="49">
        <v>0</v>
      </c>
      <c r="AI24" s="49">
        <v>0</v>
      </c>
      <c r="AJ24" s="58">
        <v>0</v>
      </c>
      <c r="AK24" s="41">
        <f t="shared" si="3"/>
        <v>42</v>
      </c>
    </row>
    <row r="25" spans="1:37" ht="15" customHeight="1">
      <c r="A25" s="18" t="s">
        <v>43</v>
      </c>
      <c r="B25" s="19" t="s">
        <v>44</v>
      </c>
      <c r="C25" s="20">
        <f t="shared" si="0"/>
        <v>17586</v>
      </c>
      <c r="D25" s="29"/>
      <c r="E25" s="3">
        <v>0</v>
      </c>
      <c r="F25" s="9">
        <v>3948</v>
      </c>
      <c r="G25" s="4">
        <v>0</v>
      </c>
      <c r="H25" s="4">
        <v>0</v>
      </c>
      <c r="I25" s="4">
        <v>0</v>
      </c>
      <c r="J25" s="4">
        <v>610</v>
      </c>
      <c r="K25" s="4">
        <v>0</v>
      </c>
      <c r="L25" s="4">
        <v>1</v>
      </c>
      <c r="M25" s="4">
        <v>11359</v>
      </c>
      <c r="N25" s="4">
        <v>19</v>
      </c>
      <c r="O25" s="4">
        <v>0</v>
      </c>
      <c r="P25" s="16">
        <f t="shared" si="1"/>
        <v>15937</v>
      </c>
      <c r="Q25" s="35">
        <v>0</v>
      </c>
      <c r="R25" s="35">
        <v>186</v>
      </c>
      <c r="S25" s="35">
        <v>0</v>
      </c>
      <c r="T25" s="35">
        <v>0</v>
      </c>
      <c r="U25" s="35">
        <v>0</v>
      </c>
      <c r="V25" s="35">
        <v>108</v>
      </c>
      <c r="W25" s="35">
        <v>0</v>
      </c>
      <c r="X25" s="35">
        <v>0</v>
      </c>
      <c r="Y25" s="35">
        <v>0</v>
      </c>
      <c r="Z25" s="35">
        <v>228</v>
      </c>
      <c r="AA25" s="2">
        <v>0</v>
      </c>
      <c r="AB25" s="2">
        <v>900</v>
      </c>
      <c r="AC25" s="2">
        <v>0</v>
      </c>
      <c r="AD25" s="2">
        <v>0</v>
      </c>
      <c r="AE25" s="44">
        <f t="shared" si="2"/>
        <v>1422</v>
      </c>
      <c r="AF25" s="50">
        <v>0</v>
      </c>
      <c r="AG25" s="48">
        <v>227</v>
      </c>
      <c r="AH25" s="48">
        <v>0</v>
      </c>
      <c r="AI25" s="48">
        <v>0</v>
      </c>
      <c r="AJ25" s="59">
        <v>0</v>
      </c>
      <c r="AK25" s="61">
        <f t="shared" si="3"/>
        <v>227</v>
      </c>
    </row>
    <row r="26" spans="1:37" ht="15" customHeight="1">
      <c r="A26" s="21" t="s">
        <v>45</v>
      </c>
      <c r="B26" s="22" t="s">
        <v>46</v>
      </c>
      <c r="C26" s="23">
        <f t="shared" si="0"/>
        <v>10654</v>
      </c>
      <c r="D26" s="29"/>
      <c r="E26" s="6">
        <v>7381</v>
      </c>
      <c r="F26" s="7">
        <v>0</v>
      </c>
      <c r="G26" s="10">
        <v>0</v>
      </c>
      <c r="H26" s="7">
        <v>0</v>
      </c>
      <c r="I26" s="7">
        <v>0</v>
      </c>
      <c r="J26" s="7">
        <v>2521</v>
      </c>
      <c r="K26" s="7">
        <v>0</v>
      </c>
      <c r="L26" s="7">
        <v>1</v>
      </c>
      <c r="M26" s="7">
        <v>0</v>
      </c>
      <c r="N26" s="7">
        <v>25</v>
      </c>
      <c r="O26" s="7">
        <v>0</v>
      </c>
      <c r="P26" s="17">
        <f t="shared" si="1"/>
        <v>9928</v>
      </c>
      <c r="Q26" s="36">
        <v>180</v>
      </c>
      <c r="R26" s="36">
        <v>0</v>
      </c>
      <c r="S26" s="36">
        <v>0</v>
      </c>
      <c r="T26" s="36">
        <v>0</v>
      </c>
      <c r="U26" s="36">
        <v>0</v>
      </c>
      <c r="V26" s="36">
        <v>230</v>
      </c>
      <c r="W26" s="36">
        <v>0</v>
      </c>
      <c r="X26" s="36">
        <v>0</v>
      </c>
      <c r="Y26" s="36">
        <v>0</v>
      </c>
      <c r="Z26" s="36">
        <v>152</v>
      </c>
      <c r="AA26" s="11">
        <v>0</v>
      </c>
      <c r="AB26" s="11">
        <v>0</v>
      </c>
      <c r="AC26" s="5">
        <v>0</v>
      </c>
      <c r="AD26" s="5">
        <v>0</v>
      </c>
      <c r="AE26" s="45">
        <f t="shared" si="2"/>
        <v>562</v>
      </c>
      <c r="AF26" s="51">
        <v>1</v>
      </c>
      <c r="AG26" s="49">
        <v>163</v>
      </c>
      <c r="AH26" s="49">
        <v>0</v>
      </c>
      <c r="AI26" s="49">
        <v>0</v>
      </c>
      <c r="AJ26" s="58">
        <v>0</v>
      </c>
      <c r="AK26" s="41">
        <f t="shared" si="3"/>
        <v>164</v>
      </c>
    </row>
    <row r="27" spans="1:37" ht="15" customHeight="1">
      <c r="A27" s="18" t="s">
        <v>47</v>
      </c>
      <c r="B27" s="19" t="s">
        <v>48</v>
      </c>
      <c r="C27" s="20">
        <f t="shared" si="0"/>
        <v>5576</v>
      </c>
      <c r="D27" s="29"/>
      <c r="E27" s="3">
        <v>3700</v>
      </c>
      <c r="F27" s="9">
        <v>0</v>
      </c>
      <c r="G27" s="4">
        <v>0</v>
      </c>
      <c r="H27" s="4">
        <v>0</v>
      </c>
      <c r="I27" s="4">
        <v>0</v>
      </c>
      <c r="J27" s="4">
        <v>418</v>
      </c>
      <c r="K27" s="4">
        <v>0</v>
      </c>
      <c r="L27" s="4">
        <v>1</v>
      </c>
      <c r="M27" s="4">
        <v>1070</v>
      </c>
      <c r="N27" s="4">
        <v>12</v>
      </c>
      <c r="O27" s="4">
        <v>0</v>
      </c>
      <c r="P27" s="16">
        <f t="shared" si="1"/>
        <v>5201</v>
      </c>
      <c r="Q27" s="35">
        <v>110</v>
      </c>
      <c r="R27" s="35">
        <v>0</v>
      </c>
      <c r="S27" s="35">
        <v>0</v>
      </c>
      <c r="T27" s="35">
        <v>0</v>
      </c>
      <c r="U27" s="35">
        <v>0</v>
      </c>
      <c r="V27" s="35">
        <v>57</v>
      </c>
      <c r="W27" s="35">
        <v>0</v>
      </c>
      <c r="X27" s="35">
        <v>0</v>
      </c>
      <c r="Y27" s="35">
        <v>0</v>
      </c>
      <c r="Z27" s="35">
        <v>62</v>
      </c>
      <c r="AA27" s="2">
        <v>0</v>
      </c>
      <c r="AB27" s="2">
        <v>110</v>
      </c>
      <c r="AC27" s="2">
        <v>0</v>
      </c>
      <c r="AD27" s="2">
        <v>0</v>
      </c>
      <c r="AE27" s="44">
        <f t="shared" si="2"/>
        <v>339</v>
      </c>
      <c r="AF27" s="50">
        <v>0</v>
      </c>
      <c r="AG27" s="48">
        <v>36</v>
      </c>
      <c r="AH27" s="48">
        <v>0</v>
      </c>
      <c r="AI27" s="48">
        <v>0</v>
      </c>
      <c r="AJ27" s="59">
        <v>0</v>
      </c>
      <c r="AK27" s="61">
        <f t="shared" si="3"/>
        <v>36</v>
      </c>
    </row>
    <row r="28" spans="1:37" ht="15" customHeight="1">
      <c r="A28" s="21" t="s">
        <v>49</v>
      </c>
      <c r="B28" s="22" t="s">
        <v>50</v>
      </c>
      <c r="C28" s="23">
        <f t="shared" si="0"/>
        <v>7079</v>
      </c>
      <c r="D28" s="29"/>
      <c r="E28" s="6">
        <v>4473</v>
      </c>
      <c r="F28" s="7">
        <v>0</v>
      </c>
      <c r="G28" s="10">
        <v>0</v>
      </c>
      <c r="H28" s="7">
        <v>0</v>
      </c>
      <c r="I28" s="7">
        <v>0</v>
      </c>
      <c r="J28" s="7">
        <v>779</v>
      </c>
      <c r="K28" s="7">
        <v>0</v>
      </c>
      <c r="L28" s="7">
        <v>0</v>
      </c>
      <c r="M28" s="7">
        <v>1223</v>
      </c>
      <c r="N28" s="7">
        <v>15</v>
      </c>
      <c r="O28" s="7">
        <v>0</v>
      </c>
      <c r="P28" s="17">
        <f t="shared" si="1"/>
        <v>6490</v>
      </c>
      <c r="Q28" s="36">
        <v>219</v>
      </c>
      <c r="R28" s="36">
        <v>0</v>
      </c>
      <c r="S28" s="36">
        <v>0</v>
      </c>
      <c r="T28" s="36">
        <v>0</v>
      </c>
      <c r="U28" s="36">
        <v>0</v>
      </c>
      <c r="V28" s="36">
        <v>148</v>
      </c>
      <c r="W28" s="36">
        <v>0</v>
      </c>
      <c r="X28" s="36">
        <v>0</v>
      </c>
      <c r="Y28" s="36">
        <v>0</v>
      </c>
      <c r="Z28" s="36">
        <v>47</v>
      </c>
      <c r="AA28" s="11">
        <v>0</v>
      </c>
      <c r="AB28" s="11">
        <v>103</v>
      </c>
      <c r="AC28" s="5">
        <v>0</v>
      </c>
      <c r="AD28" s="5">
        <v>0</v>
      </c>
      <c r="AE28" s="45">
        <f t="shared" si="2"/>
        <v>517</v>
      </c>
      <c r="AF28" s="51">
        <v>0</v>
      </c>
      <c r="AG28" s="49">
        <v>72</v>
      </c>
      <c r="AH28" s="49">
        <v>0</v>
      </c>
      <c r="AI28" s="49">
        <v>0</v>
      </c>
      <c r="AJ28" s="58">
        <v>0</v>
      </c>
      <c r="AK28" s="41">
        <f t="shared" si="3"/>
        <v>72</v>
      </c>
    </row>
    <row r="29" spans="1:37" ht="15" customHeight="1">
      <c r="A29" s="18" t="s">
        <v>51</v>
      </c>
      <c r="B29" s="19" t="s">
        <v>52</v>
      </c>
      <c r="C29" s="20">
        <f t="shared" si="0"/>
        <v>5514</v>
      </c>
      <c r="D29" s="29"/>
      <c r="E29" s="3">
        <v>3287</v>
      </c>
      <c r="F29" s="9">
        <v>0</v>
      </c>
      <c r="G29" s="4">
        <v>0</v>
      </c>
      <c r="H29" s="4">
        <v>0</v>
      </c>
      <c r="I29" s="4">
        <v>0</v>
      </c>
      <c r="J29" s="4">
        <v>696</v>
      </c>
      <c r="K29" s="4">
        <v>0</v>
      </c>
      <c r="L29" s="4">
        <v>2</v>
      </c>
      <c r="M29" s="4">
        <v>865</v>
      </c>
      <c r="N29" s="4">
        <v>32</v>
      </c>
      <c r="O29" s="4">
        <v>0</v>
      </c>
      <c r="P29" s="16">
        <f t="shared" si="1"/>
        <v>4882</v>
      </c>
      <c r="Q29" s="35">
        <v>213</v>
      </c>
      <c r="R29" s="35">
        <v>0</v>
      </c>
      <c r="S29" s="35">
        <v>0</v>
      </c>
      <c r="T29" s="35">
        <v>0</v>
      </c>
      <c r="U29" s="35">
        <v>0</v>
      </c>
      <c r="V29" s="35">
        <v>163</v>
      </c>
      <c r="W29" s="35">
        <v>0</v>
      </c>
      <c r="X29" s="35">
        <v>0</v>
      </c>
      <c r="Y29" s="35">
        <v>0</v>
      </c>
      <c r="Z29" s="35">
        <v>123</v>
      </c>
      <c r="AA29" s="2">
        <v>1</v>
      </c>
      <c r="AB29" s="2">
        <v>95</v>
      </c>
      <c r="AC29" s="2">
        <v>0</v>
      </c>
      <c r="AD29" s="2">
        <v>0</v>
      </c>
      <c r="AE29" s="44">
        <f t="shared" si="2"/>
        <v>595</v>
      </c>
      <c r="AF29" s="50">
        <v>0</v>
      </c>
      <c r="AG29" s="48">
        <v>37</v>
      </c>
      <c r="AH29" s="48">
        <v>0</v>
      </c>
      <c r="AI29" s="48">
        <v>0</v>
      </c>
      <c r="AJ29" s="59">
        <v>0</v>
      </c>
      <c r="AK29" s="61">
        <f t="shared" si="3"/>
        <v>37</v>
      </c>
    </row>
    <row r="30" spans="1:37" ht="15" customHeight="1">
      <c r="A30" s="21" t="s">
        <v>53</v>
      </c>
      <c r="B30" s="22" t="s">
        <v>54</v>
      </c>
      <c r="C30" s="23">
        <f t="shared" si="0"/>
        <v>130649</v>
      </c>
      <c r="D30" s="29"/>
      <c r="E30" s="6">
        <v>33524</v>
      </c>
      <c r="F30" s="7">
        <v>1</v>
      </c>
      <c r="G30" s="10">
        <v>0</v>
      </c>
      <c r="H30" s="7">
        <v>0</v>
      </c>
      <c r="I30" s="7">
        <v>0</v>
      </c>
      <c r="J30" s="7">
        <v>7796</v>
      </c>
      <c r="K30" s="7">
        <v>1</v>
      </c>
      <c r="L30" s="7">
        <v>4582</v>
      </c>
      <c r="M30" s="7">
        <v>48914</v>
      </c>
      <c r="N30" s="7">
        <v>1969</v>
      </c>
      <c r="O30" s="7">
        <v>0</v>
      </c>
      <c r="P30" s="17">
        <f t="shared" si="1"/>
        <v>96787</v>
      </c>
      <c r="Q30" s="36">
        <v>2323</v>
      </c>
      <c r="R30" s="36">
        <v>0</v>
      </c>
      <c r="S30" s="36">
        <v>0</v>
      </c>
      <c r="T30" s="36">
        <v>0</v>
      </c>
      <c r="U30" s="36">
        <v>0</v>
      </c>
      <c r="V30" s="36">
        <v>17558</v>
      </c>
      <c r="W30" s="36">
        <v>2</v>
      </c>
      <c r="X30" s="36">
        <v>2</v>
      </c>
      <c r="Y30" s="36">
        <v>0</v>
      </c>
      <c r="Z30" s="36">
        <v>7787</v>
      </c>
      <c r="AA30" s="11">
        <v>60</v>
      </c>
      <c r="AB30" s="11">
        <v>3597</v>
      </c>
      <c r="AC30" s="5">
        <v>0</v>
      </c>
      <c r="AD30" s="5">
        <v>0</v>
      </c>
      <c r="AE30" s="45">
        <f t="shared" si="2"/>
        <v>31329</v>
      </c>
      <c r="AF30" s="51">
        <v>15</v>
      </c>
      <c r="AG30" s="49">
        <v>2516</v>
      </c>
      <c r="AH30" s="49">
        <v>2</v>
      </c>
      <c r="AI30" s="49">
        <v>0</v>
      </c>
      <c r="AJ30" s="58">
        <v>0</v>
      </c>
      <c r="AK30" s="41">
        <f t="shared" si="3"/>
        <v>2533</v>
      </c>
    </row>
    <row r="31" spans="1:37" ht="15" customHeight="1">
      <c r="A31" s="18" t="s">
        <v>55</v>
      </c>
      <c r="B31" s="19" t="s">
        <v>56</v>
      </c>
      <c r="C31" s="20">
        <f t="shared" si="0"/>
        <v>15658</v>
      </c>
      <c r="D31" s="29"/>
      <c r="E31" s="3">
        <v>14204</v>
      </c>
      <c r="F31" s="9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24</v>
      </c>
      <c r="O31" s="4">
        <v>0</v>
      </c>
      <c r="P31" s="16">
        <f t="shared" si="1"/>
        <v>14228</v>
      </c>
      <c r="Q31" s="35">
        <v>503</v>
      </c>
      <c r="R31" s="35">
        <v>0</v>
      </c>
      <c r="S31" s="35">
        <v>0</v>
      </c>
      <c r="T31" s="35">
        <v>0</v>
      </c>
      <c r="U31" s="35">
        <v>0</v>
      </c>
      <c r="V31" s="35">
        <v>1</v>
      </c>
      <c r="W31" s="35">
        <v>2</v>
      </c>
      <c r="X31" s="35">
        <v>0</v>
      </c>
      <c r="Y31" s="35">
        <v>0</v>
      </c>
      <c r="Z31" s="35">
        <v>472</v>
      </c>
      <c r="AA31" s="2">
        <v>0</v>
      </c>
      <c r="AB31" s="2">
        <v>0</v>
      </c>
      <c r="AC31" s="2">
        <v>0</v>
      </c>
      <c r="AD31" s="2">
        <v>0</v>
      </c>
      <c r="AE31" s="44">
        <f t="shared" si="2"/>
        <v>978</v>
      </c>
      <c r="AF31" s="50">
        <v>0</v>
      </c>
      <c r="AG31" s="48">
        <v>452</v>
      </c>
      <c r="AH31" s="48">
        <v>0</v>
      </c>
      <c r="AI31" s="48">
        <v>0</v>
      </c>
      <c r="AJ31" s="59">
        <v>0</v>
      </c>
      <c r="AK31" s="61">
        <f t="shared" si="3"/>
        <v>452</v>
      </c>
    </row>
    <row r="32" spans="1:37" ht="15" customHeight="1">
      <c r="A32" s="21" t="s">
        <v>57</v>
      </c>
      <c r="B32" s="22" t="s">
        <v>58</v>
      </c>
      <c r="C32" s="23">
        <f t="shared" si="0"/>
        <v>8249</v>
      </c>
      <c r="D32" s="29"/>
      <c r="E32" s="6">
        <v>5870</v>
      </c>
      <c r="F32" s="7">
        <v>0</v>
      </c>
      <c r="G32" s="10">
        <v>0</v>
      </c>
      <c r="H32" s="7">
        <v>0</v>
      </c>
      <c r="I32" s="7">
        <v>0</v>
      </c>
      <c r="J32" s="7">
        <v>1749</v>
      </c>
      <c r="K32" s="7">
        <v>0</v>
      </c>
      <c r="L32" s="7">
        <v>0</v>
      </c>
      <c r="M32" s="7">
        <v>0</v>
      </c>
      <c r="N32" s="7">
        <v>22</v>
      </c>
      <c r="O32" s="7">
        <v>0</v>
      </c>
      <c r="P32" s="17">
        <f t="shared" si="1"/>
        <v>7641</v>
      </c>
      <c r="Q32" s="36">
        <v>206</v>
      </c>
      <c r="R32" s="36">
        <v>0</v>
      </c>
      <c r="S32" s="36">
        <v>0</v>
      </c>
      <c r="T32" s="36">
        <v>0</v>
      </c>
      <c r="U32" s="36">
        <v>0</v>
      </c>
      <c r="V32" s="36">
        <v>247</v>
      </c>
      <c r="W32" s="36">
        <v>0</v>
      </c>
      <c r="X32" s="36">
        <v>0</v>
      </c>
      <c r="Y32" s="36">
        <v>0</v>
      </c>
      <c r="Z32" s="36">
        <v>117</v>
      </c>
      <c r="AA32" s="11">
        <v>0</v>
      </c>
      <c r="AB32" s="11">
        <v>0</v>
      </c>
      <c r="AC32" s="5">
        <v>0</v>
      </c>
      <c r="AD32" s="5">
        <v>0</v>
      </c>
      <c r="AE32" s="45">
        <f t="shared" si="2"/>
        <v>570</v>
      </c>
      <c r="AF32" s="51">
        <v>0</v>
      </c>
      <c r="AG32" s="49">
        <v>38</v>
      </c>
      <c r="AH32" s="49">
        <v>0</v>
      </c>
      <c r="AI32" s="49">
        <v>0</v>
      </c>
      <c r="AJ32" s="58">
        <v>0</v>
      </c>
      <c r="AK32" s="41">
        <f t="shared" si="3"/>
        <v>38</v>
      </c>
    </row>
    <row r="33" spans="1:37" ht="15" customHeight="1">
      <c r="A33" s="18" t="s">
        <v>59</v>
      </c>
      <c r="B33" s="19" t="s">
        <v>60</v>
      </c>
      <c r="C33" s="20">
        <f t="shared" si="0"/>
        <v>4430</v>
      </c>
      <c r="D33" s="29"/>
      <c r="E33" s="3">
        <v>3343</v>
      </c>
      <c r="F33" s="9">
        <v>0</v>
      </c>
      <c r="G33" s="4">
        <v>0</v>
      </c>
      <c r="H33" s="4">
        <v>0</v>
      </c>
      <c r="I33" s="4">
        <v>0</v>
      </c>
      <c r="J33" s="4">
        <v>692</v>
      </c>
      <c r="K33" s="4">
        <v>0</v>
      </c>
      <c r="L33" s="4">
        <v>1</v>
      </c>
      <c r="M33" s="4">
        <v>0</v>
      </c>
      <c r="N33" s="4">
        <v>25</v>
      </c>
      <c r="O33" s="4">
        <v>0</v>
      </c>
      <c r="P33" s="16">
        <f t="shared" si="1"/>
        <v>4061</v>
      </c>
      <c r="Q33" s="35">
        <v>122</v>
      </c>
      <c r="R33" s="35">
        <v>0</v>
      </c>
      <c r="S33" s="35">
        <v>0</v>
      </c>
      <c r="T33" s="35">
        <v>0</v>
      </c>
      <c r="U33" s="35">
        <v>0</v>
      </c>
      <c r="V33" s="35">
        <v>92</v>
      </c>
      <c r="W33" s="35">
        <v>0</v>
      </c>
      <c r="X33" s="35">
        <v>0</v>
      </c>
      <c r="Y33" s="35">
        <v>0</v>
      </c>
      <c r="Z33" s="35">
        <v>84</v>
      </c>
      <c r="AA33" s="2">
        <v>0</v>
      </c>
      <c r="AB33" s="2">
        <v>0</v>
      </c>
      <c r="AC33" s="2">
        <v>0</v>
      </c>
      <c r="AD33" s="2">
        <v>0</v>
      </c>
      <c r="AE33" s="44">
        <f t="shared" si="2"/>
        <v>298</v>
      </c>
      <c r="AF33" s="50">
        <v>0</v>
      </c>
      <c r="AG33" s="48">
        <v>71</v>
      </c>
      <c r="AH33" s="48">
        <v>0</v>
      </c>
      <c r="AI33" s="48">
        <v>0</v>
      </c>
      <c r="AJ33" s="59">
        <v>0</v>
      </c>
      <c r="AK33" s="61">
        <f t="shared" si="3"/>
        <v>71</v>
      </c>
    </row>
    <row r="34" spans="1:37" ht="15" customHeight="1">
      <c r="A34" s="21" t="s">
        <v>61</v>
      </c>
      <c r="B34" s="22" t="s">
        <v>62</v>
      </c>
      <c r="C34" s="23">
        <f t="shared" si="0"/>
        <v>6068</v>
      </c>
      <c r="D34" s="29"/>
      <c r="E34" s="6">
        <v>0</v>
      </c>
      <c r="F34" s="7">
        <v>5556</v>
      </c>
      <c r="G34" s="10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60</v>
      </c>
      <c r="O34" s="7">
        <v>0</v>
      </c>
      <c r="P34" s="17">
        <f t="shared" si="1"/>
        <v>5616</v>
      </c>
      <c r="Q34" s="36">
        <v>0</v>
      </c>
      <c r="R34" s="36">
        <v>135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91</v>
      </c>
      <c r="AA34" s="11">
        <v>0</v>
      </c>
      <c r="AB34" s="11">
        <v>0</v>
      </c>
      <c r="AC34" s="5">
        <v>0</v>
      </c>
      <c r="AD34" s="5">
        <v>0</v>
      </c>
      <c r="AE34" s="45">
        <f t="shared" si="2"/>
        <v>226</v>
      </c>
      <c r="AF34" s="51">
        <v>0</v>
      </c>
      <c r="AG34" s="49">
        <v>226</v>
      </c>
      <c r="AH34" s="49">
        <v>0</v>
      </c>
      <c r="AI34" s="49">
        <v>0</v>
      </c>
      <c r="AJ34" s="58">
        <v>0</v>
      </c>
      <c r="AK34" s="41">
        <f t="shared" si="3"/>
        <v>226</v>
      </c>
    </row>
    <row r="35" spans="1:37" ht="15" customHeight="1">
      <c r="A35" s="18" t="s">
        <v>63</v>
      </c>
      <c r="B35" s="19" t="s">
        <v>64</v>
      </c>
      <c r="C35" s="20">
        <f aca="true" t="shared" si="4" ref="C35:C66">SUM(AK35,AE35,P35)</f>
        <v>31099</v>
      </c>
      <c r="D35" s="29"/>
      <c r="E35" s="3">
        <v>12014</v>
      </c>
      <c r="F35" s="9">
        <v>4947</v>
      </c>
      <c r="G35" s="4">
        <v>0</v>
      </c>
      <c r="H35" s="4">
        <v>0</v>
      </c>
      <c r="I35" s="4">
        <v>0</v>
      </c>
      <c r="J35" s="4">
        <v>2778</v>
      </c>
      <c r="K35" s="4">
        <v>0</v>
      </c>
      <c r="L35" s="4">
        <v>101</v>
      </c>
      <c r="M35" s="4">
        <v>5129</v>
      </c>
      <c r="N35" s="4">
        <v>1263</v>
      </c>
      <c r="O35" s="4">
        <v>0</v>
      </c>
      <c r="P35" s="16">
        <f aca="true" t="shared" si="5" ref="P35:P66">SUM(E35:O35)</f>
        <v>26232</v>
      </c>
      <c r="Q35" s="35">
        <v>582</v>
      </c>
      <c r="R35" s="35">
        <v>174</v>
      </c>
      <c r="S35" s="35">
        <v>0</v>
      </c>
      <c r="T35" s="35">
        <v>0</v>
      </c>
      <c r="U35" s="35">
        <v>1</v>
      </c>
      <c r="V35" s="35">
        <v>360</v>
      </c>
      <c r="W35" s="35">
        <v>1</v>
      </c>
      <c r="X35" s="35">
        <v>0</v>
      </c>
      <c r="Y35" s="35">
        <v>0</v>
      </c>
      <c r="Z35" s="35">
        <v>2868</v>
      </c>
      <c r="AA35" s="2">
        <v>1</v>
      </c>
      <c r="AB35" s="2">
        <v>237</v>
      </c>
      <c r="AC35" s="2">
        <v>0</v>
      </c>
      <c r="AD35" s="2">
        <v>0</v>
      </c>
      <c r="AE35" s="44">
        <f aca="true" t="shared" si="6" ref="AE35:AE66">SUM(Q35:AD35)</f>
        <v>4224</v>
      </c>
      <c r="AF35" s="50">
        <v>1</v>
      </c>
      <c r="AG35" s="48">
        <v>642</v>
      </c>
      <c r="AH35" s="48">
        <v>0</v>
      </c>
      <c r="AI35" s="48">
        <v>0</v>
      </c>
      <c r="AJ35" s="59">
        <v>0</v>
      </c>
      <c r="AK35" s="61">
        <f t="shared" si="3"/>
        <v>643</v>
      </c>
    </row>
    <row r="36" spans="1:37" ht="15" customHeight="1">
      <c r="A36" s="21" t="s">
        <v>65</v>
      </c>
      <c r="B36" s="22" t="s">
        <v>66</v>
      </c>
      <c r="C36" s="23">
        <f t="shared" si="4"/>
        <v>8993</v>
      </c>
      <c r="D36" s="29"/>
      <c r="E36" s="6">
        <v>0</v>
      </c>
      <c r="F36" s="7">
        <v>8474</v>
      </c>
      <c r="G36" s="10">
        <v>0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36</v>
      </c>
      <c r="O36" s="7">
        <v>0</v>
      </c>
      <c r="P36" s="17">
        <f t="shared" si="5"/>
        <v>8512</v>
      </c>
      <c r="Q36" s="36">
        <v>0</v>
      </c>
      <c r="R36" s="36">
        <v>212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69</v>
      </c>
      <c r="AA36" s="11">
        <v>0</v>
      </c>
      <c r="AB36" s="11">
        <v>0</v>
      </c>
      <c r="AC36" s="5">
        <v>0</v>
      </c>
      <c r="AD36" s="5">
        <v>0</v>
      </c>
      <c r="AE36" s="45">
        <f t="shared" si="6"/>
        <v>281</v>
      </c>
      <c r="AF36" s="51">
        <v>0</v>
      </c>
      <c r="AG36" s="49">
        <v>200</v>
      </c>
      <c r="AH36" s="49">
        <v>0</v>
      </c>
      <c r="AI36" s="49">
        <v>0</v>
      </c>
      <c r="AJ36" s="58">
        <v>0</v>
      </c>
      <c r="AK36" s="41">
        <f t="shared" si="3"/>
        <v>200</v>
      </c>
    </row>
    <row r="37" spans="1:37" ht="15" customHeight="1">
      <c r="A37" s="18" t="s">
        <v>67</v>
      </c>
      <c r="B37" s="19" t="s">
        <v>68</v>
      </c>
      <c r="C37" s="20">
        <f t="shared" si="4"/>
        <v>8902</v>
      </c>
      <c r="D37" s="29"/>
      <c r="E37" s="3">
        <v>6257</v>
      </c>
      <c r="F37" s="9">
        <v>990</v>
      </c>
      <c r="G37" s="4">
        <v>0</v>
      </c>
      <c r="H37" s="4">
        <v>0</v>
      </c>
      <c r="I37" s="4">
        <v>0</v>
      </c>
      <c r="J37" s="4">
        <v>1054</v>
      </c>
      <c r="K37" s="4">
        <v>0</v>
      </c>
      <c r="L37" s="4">
        <v>2</v>
      </c>
      <c r="M37" s="4">
        <v>0</v>
      </c>
      <c r="N37" s="4">
        <v>25</v>
      </c>
      <c r="O37" s="4">
        <v>0</v>
      </c>
      <c r="P37" s="16">
        <f t="shared" si="5"/>
        <v>8328</v>
      </c>
      <c r="Q37" s="35">
        <v>123</v>
      </c>
      <c r="R37" s="35">
        <v>24</v>
      </c>
      <c r="S37" s="35">
        <v>0</v>
      </c>
      <c r="T37" s="35">
        <v>0</v>
      </c>
      <c r="U37" s="35">
        <v>0</v>
      </c>
      <c r="V37" s="35">
        <v>104</v>
      </c>
      <c r="W37" s="35">
        <v>1</v>
      </c>
      <c r="X37" s="35">
        <v>0</v>
      </c>
      <c r="Y37" s="35">
        <v>0</v>
      </c>
      <c r="Z37" s="35">
        <v>168</v>
      </c>
      <c r="AA37" s="2">
        <v>0</v>
      </c>
      <c r="AB37" s="2">
        <v>0</v>
      </c>
      <c r="AC37" s="2">
        <v>0</v>
      </c>
      <c r="AD37" s="2">
        <v>0</v>
      </c>
      <c r="AE37" s="44">
        <f t="shared" si="6"/>
        <v>420</v>
      </c>
      <c r="AF37" s="50">
        <v>0</v>
      </c>
      <c r="AG37" s="48">
        <v>154</v>
      </c>
      <c r="AH37" s="48">
        <v>0</v>
      </c>
      <c r="AI37" s="48">
        <v>0</v>
      </c>
      <c r="AJ37" s="59">
        <v>0</v>
      </c>
      <c r="AK37" s="61">
        <f t="shared" si="3"/>
        <v>154</v>
      </c>
    </row>
    <row r="38" spans="1:37" ht="15" customHeight="1">
      <c r="A38" s="21" t="s">
        <v>69</v>
      </c>
      <c r="B38" s="22" t="s">
        <v>70</v>
      </c>
      <c r="C38" s="23">
        <f t="shared" si="4"/>
        <v>9177</v>
      </c>
      <c r="D38" s="29"/>
      <c r="E38" s="6">
        <v>0</v>
      </c>
      <c r="F38" s="7">
        <v>5869</v>
      </c>
      <c r="G38" s="10">
        <v>0</v>
      </c>
      <c r="H38" s="7">
        <v>0</v>
      </c>
      <c r="I38" s="7">
        <v>0</v>
      </c>
      <c r="J38" s="7">
        <v>2522</v>
      </c>
      <c r="K38" s="7">
        <v>0</v>
      </c>
      <c r="L38" s="7">
        <v>6</v>
      </c>
      <c r="M38" s="7">
        <v>0</v>
      </c>
      <c r="N38" s="7">
        <v>77</v>
      </c>
      <c r="O38" s="7">
        <v>0</v>
      </c>
      <c r="P38" s="17">
        <f t="shared" si="5"/>
        <v>8474</v>
      </c>
      <c r="Q38" s="36">
        <v>0</v>
      </c>
      <c r="R38" s="36">
        <v>141</v>
      </c>
      <c r="S38" s="36">
        <v>0</v>
      </c>
      <c r="T38" s="36">
        <v>0</v>
      </c>
      <c r="U38" s="36">
        <v>0</v>
      </c>
      <c r="V38" s="36">
        <v>187</v>
      </c>
      <c r="W38" s="36">
        <v>0</v>
      </c>
      <c r="X38" s="36">
        <v>0</v>
      </c>
      <c r="Y38" s="36">
        <v>0</v>
      </c>
      <c r="Z38" s="36">
        <v>205</v>
      </c>
      <c r="AA38" s="11">
        <v>0</v>
      </c>
      <c r="AB38" s="11">
        <v>0</v>
      </c>
      <c r="AC38" s="5">
        <v>0</v>
      </c>
      <c r="AD38" s="5">
        <v>0</v>
      </c>
      <c r="AE38" s="45">
        <f t="shared" si="6"/>
        <v>533</v>
      </c>
      <c r="AF38" s="51">
        <v>0</v>
      </c>
      <c r="AG38" s="49">
        <v>170</v>
      </c>
      <c r="AH38" s="49">
        <v>0</v>
      </c>
      <c r="AI38" s="49">
        <v>0</v>
      </c>
      <c r="AJ38" s="58">
        <v>0</v>
      </c>
      <c r="AK38" s="41">
        <f t="shared" si="3"/>
        <v>170</v>
      </c>
    </row>
    <row r="39" spans="1:37" ht="15" customHeight="1">
      <c r="A39" s="18" t="s">
        <v>71</v>
      </c>
      <c r="B39" s="19" t="s">
        <v>72</v>
      </c>
      <c r="C39" s="20">
        <f t="shared" si="4"/>
        <v>8099</v>
      </c>
      <c r="D39" s="29"/>
      <c r="E39" s="3">
        <v>3836</v>
      </c>
      <c r="F39" s="9">
        <v>3843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3</v>
      </c>
      <c r="M39" s="4">
        <v>1</v>
      </c>
      <c r="N39" s="4">
        <v>66</v>
      </c>
      <c r="O39" s="4">
        <v>0</v>
      </c>
      <c r="P39" s="16">
        <f t="shared" si="5"/>
        <v>7749</v>
      </c>
      <c r="Q39" s="35">
        <v>68</v>
      </c>
      <c r="R39" s="35">
        <v>65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109</v>
      </c>
      <c r="AA39" s="2">
        <v>0</v>
      </c>
      <c r="AB39" s="2">
        <v>0</v>
      </c>
      <c r="AC39" s="2">
        <v>0</v>
      </c>
      <c r="AD39" s="2">
        <v>0</v>
      </c>
      <c r="AE39" s="44">
        <f t="shared" si="6"/>
        <v>242</v>
      </c>
      <c r="AF39" s="50">
        <v>0</v>
      </c>
      <c r="AG39" s="48">
        <v>108</v>
      </c>
      <c r="AH39" s="48">
        <v>0</v>
      </c>
      <c r="AI39" s="48">
        <v>0</v>
      </c>
      <c r="AJ39" s="59">
        <v>0</v>
      </c>
      <c r="AK39" s="61">
        <f t="shared" si="3"/>
        <v>108</v>
      </c>
    </row>
    <row r="40" spans="1:37" ht="15" customHeight="1">
      <c r="A40" s="21" t="s">
        <v>73</v>
      </c>
      <c r="B40" s="22" t="s">
        <v>74</v>
      </c>
      <c r="C40" s="23">
        <f t="shared" si="4"/>
        <v>7298</v>
      </c>
      <c r="D40" s="29"/>
      <c r="E40" s="6">
        <v>6683</v>
      </c>
      <c r="F40" s="7">
        <v>0</v>
      </c>
      <c r="G40" s="10">
        <v>0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1</v>
      </c>
      <c r="N40" s="7">
        <v>25</v>
      </c>
      <c r="O40" s="7">
        <v>0</v>
      </c>
      <c r="P40" s="17">
        <f t="shared" si="5"/>
        <v>6711</v>
      </c>
      <c r="Q40" s="36">
        <v>286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181</v>
      </c>
      <c r="AA40" s="11">
        <v>0</v>
      </c>
      <c r="AB40" s="11">
        <v>1</v>
      </c>
      <c r="AC40" s="5">
        <v>0</v>
      </c>
      <c r="AD40" s="5">
        <v>0</v>
      </c>
      <c r="AE40" s="45">
        <f t="shared" si="6"/>
        <v>468</v>
      </c>
      <c r="AF40" s="51">
        <v>0</v>
      </c>
      <c r="AG40" s="49">
        <v>119</v>
      </c>
      <c r="AH40" s="49">
        <v>0</v>
      </c>
      <c r="AI40" s="49">
        <v>0</v>
      </c>
      <c r="AJ40" s="58">
        <v>0</v>
      </c>
      <c r="AK40" s="41">
        <f t="shared" si="3"/>
        <v>119</v>
      </c>
    </row>
    <row r="41" spans="1:37" ht="15" customHeight="1">
      <c r="A41" s="18" t="s">
        <v>75</v>
      </c>
      <c r="B41" s="19" t="s">
        <v>76</v>
      </c>
      <c r="C41" s="20">
        <f t="shared" si="4"/>
        <v>7302</v>
      </c>
      <c r="D41" s="29"/>
      <c r="E41" s="3">
        <v>0</v>
      </c>
      <c r="F41" s="9">
        <v>6670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6</v>
      </c>
      <c r="M41" s="4">
        <v>0</v>
      </c>
      <c r="N41" s="4">
        <v>116</v>
      </c>
      <c r="O41" s="4">
        <v>0</v>
      </c>
      <c r="P41" s="16">
        <f t="shared" si="5"/>
        <v>6793</v>
      </c>
      <c r="Q41" s="35">
        <v>0</v>
      </c>
      <c r="R41" s="35">
        <v>120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125</v>
      </c>
      <c r="AA41" s="2">
        <v>0</v>
      </c>
      <c r="AB41" s="2">
        <v>0</v>
      </c>
      <c r="AC41" s="2">
        <v>0</v>
      </c>
      <c r="AD41" s="2">
        <v>0</v>
      </c>
      <c r="AE41" s="44">
        <f t="shared" si="6"/>
        <v>245</v>
      </c>
      <c r="AF41" s="50">
        <v>0</v>
      </c>
      <c r="AG41" s="48">
        <v>262</v>
      </c>
      <c r="AH41" s="48">
        <v>0</v>
      </c>
      <c r="AI41" s="48">
        <v>2</v>
      </c>
      <c r="AJ41" s="59">
        <v>0</v>
      </c>
      <c r="AK41" s="61">
        <f t="shared" si="3"/>
        <v>264</v>
      </c>
    </row>
    <row r="42" spans="1:37" ht="15" customHeight="1">
      <c r="A42" s="21" t="s">
        <v>77</v>
      </c>
      <c r="B42" s="22" t="s">
        <v>78</v>
      </c>
      <c r="C42" s="23">
        <f t="shared" si="4"/>
        <v>3318</v>
      </c>
      <c r="D42" s="29"/>
      <c r="E42" s="6">
        <v>2575</v>
      </c>
      <c r="F42" s="7">
        <v>0</v>
      </c>
      <c r="G42" s="10">
        <v>0</v>
      </c>
      <c r="H42" s="7">
        <v>0</v>
      </c>
      <c r="I42" s="7">
        <v>0</v>
      </c>
      <c r="J42" s="7">
        <v>311</v>
      </c>
      <c r="K42" s="7">
        <v>0</v>
      </c>
      <c r="L42" s="7">
        <v>9</v>
      </c>
      <c r="M42" s="7">
        <v>0</v>
      </c>
      <c r="N42" s="7">
        <v>30</v>
      </c>
      <c r="O42" s="7">
        <v>0</v>
      </c>
      <c r="P42" s="17">
        <f t="shared" si="5"/>
        <v>2925</v>
      </c>
      <c r="Q42" s="36">
        <v>166</v>
      </c>
      <c r="R42" s="36">
        <v>0</v>
      </c>
      <c r="S42" s="36">
        <v>0</v>
      </c>
      <c r="T42" s="36">
        <v>0</v>
      </c>
      <c r="U42" s="36">
        <v>0</v>
      </c>
      <c r="V42" s="36">
        <v>55</v>
      </c>
      <c r="W42" s="36">
        <v>6</v>
      </c>
      <c r="X42" s="36">
        <v>0</v>
      </c>
      <c r="Y42" s="36">
        <v>0</v>
      </c>
      <c r="Z42" s="36">
        <v>158</v>
      </c>
      <c r="AA42" s="11">
        <v>2</v>
      </c>
      <c r="AB42" s="11">
        <v>0</v>
      </c>
      <c r="AC42" s="5">
        <v>0</v>
      </c>
      <c r="AD42" s="5">
        <v>0</v>
      </c>
      <c r="AE42" s="45">
        <f t="shared" si="6"/>
        <v>387</v>
      </c>
      <c r="AF42" s="51">
        <v>0</v>
      </c>
      <c r="AG42" s="49">
        <v>6</v>
      </c>
      <c r="AH42" s="49">
        <v>0</v>
      </c>
      <c r="AI42" s="49">
        <v>0</v>
      </c>
      <c r="AJ42" s="58">
        <v>0</v>
      </c>
      <c r="AK42" s="41">
        <f t="shared" si="3"/>
        <v>6</v>
      </c>
    </row>
    <row r="43" spans="1:37" ht="15" customHeight="1">
      <c r="A43" s="18" t="s">
        <v>79</v>
      </c>
      <c r="B43" s="19" t="s">
        <v>132</v>
      </c>
      <c r="C43" s="20">
        <f t="shared" si="4"/>
        <v>21341</v>
      </c>
      <c r="D43" s="29"/>
      <c r="E43" s="3">
        <v>3652</v>
      </c>
      <c r="F43" s="9">
        <v>16459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7</v>
      </c>
      <c r="M43" s="4">
        <v>0</v>
      </c>
      <c r="N43" s="4">
        <v>168</v>
      </c>
      <c r="O43" s="4">
        <v>0</v>
      </c>
      <c r="P43" s="16">
        <f t="shared" si="5"/>
        <v>20286</v>
      </c>
      <c r="Q43" s="35">
        <v>84</v>
      </c>
      <c r="R43" s="35">
        <v>223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257</v>
      </c>
      <c r="AA43" s="2">
        <v>0</v>
      </c>
      <c r="AB43" s="2">
        <v>0</v>
      </c>
      <c r="AC43" s="2">
        <v>0</v>
      </c>
      <c r="AD43" s="2">
        <v>0</v>
      </c>
      <c r="AE43" s="44">
        <f t="shared" si="6"/>
        <v>564</v>
      </c>
      <c r="AF43" s="50">
        <v>0</v>
      </c>
      <c r="AG43" s="48">
        <v>491</v>
      </c>
      <c r="AH43" s="48">
        <v>0</v>
      </c>
      <c r="AI43" s="48">
        <v>0</v>
      </c>
      <c r="AJ43" s="59">
        <v>0</v>
      </c>
      <c r="AK43" s="61">
        <f t="shared" si="3"/>
        <v>491</v>
      </c>
    </row>
    <row r="44" spans="1:37" ht="15" customHeight="1">
      <c r="A44" s="21" t="s">
        <v>80</v>
      </c>
      <c r="B44" s="22" t="s">
        <v>81</v>
      </c>
      <c r="C44" s="23">
        <f t="shared" si="4"/>
        <v>5899</v>
      </c>
      <c r="D44" s="29"/>
      <c r="E44" s="6">
        <v>4411</v>
      </c>
      <c r="F44" s="7">
        <v>0</v>
      </c>
      <c r="G44" s="10">
        <v>0</v>
      </c>
      <c r="H44" s="7">
        <v>0</v>
      </c>
      <c r="I44" s="7">
        <v>0</v>
      </c>
      <c r="J44" s="7">
        <v>1043</v>
      </c>
      <c r="K44" s="7">
        <v>0</v>
      </c>
      <c r="L44" s="7">
        <v>1</v>
      </c>
      <c r="M44" s="7">
        <v>0</v>
      </c>
      <c r="N44" s="7">
        <v>28</v>
      </c>
      <c r="O44" s="7">
        <v>0</v>
      </c>
      <c r="P44" s="17">
        <f t="shared" si="5"/>
        <v>5483</v>
      </c>
      <c r="Q44" s="36">
        <v>121</v>
      </c>
      <c r="R44" s="36">
        <v>0</v>
      </c>
      <c r="S44" s="36">
        <v>0</v>
      </c>
      <c r="T44" s="36">
        <v>0</v>
      </c>
      <c r="U44" s="36">
        <v>0</v>
      </c>
      <c r="V44" s="36">
        <v>150</v>
      </c>
      <c r="W44" s="36">
        <v>0</v>
      </c>
      <c r="X44" s="36">
        <v>0</v>
      </c>
      <c r="Y44" s="36">
        <v>0</v>
      </c>
      <c r="Z44" s="36">
        <v>115</v>
      </c>
      <c r="AA44" s="11">
        <v>0</v>
      </c>
      <c r="AB44" s="11">
        <v>0</v>
      </c>
      <c r="AC44" s="5">
        <v>0</v>
      </c>
      <c r="AD44" s="5">
        <v>0</v>
      </c>
      <c r="AE44" s="45">
        <f t="shared" si="6"/>
        <v>386</v>
      </c>
      <c r="AF44" s="51">
        <v>0</v>
      </c>
      <c r="AG44" s="49">
        <v>30</v>
      </c>
      <c r="AH44" s="49">
        <v>0</v>
      </c>
      <c r="AI44" s="49">
        <v>0</v>
      </c>
      <c r="AJ44" s="58">
        <v>0</v>
      </c>
      <c r="AK44" s="41">
        <f t="shared" si="3"/>
        <v>30</v>
      </c>
    </row>
    <row r="45" spans="1:37" ht="15" customHeight="1">
      <c r="A45" s="18" t="s">
        <v>82</v>
      </c>
      <c r="B45" s="19" t="s">
        <v>133</v>
      </c>
      <c r="C45" s="20">
        <f t="shared" si="4"/>
        <v>6783</v>
      </c>
      <c r="D45" s="29"/>
      <c r="E45" s="3">
        <v>6326</v>
      </c>
      <c r="F45" s="9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v>34</v>
      </c>
      <c r="O45" s="4">
        <v>0</v>
      </c>
      <c r="P45" s="16">
        <f t="shared" si="5"/>
        <v>6361</v>
      </c>
      <c r="Q45" s="35">
        <v>173</v>
      </c>
      <c r="R45" s="35">
        <v>0</v>
      </c>
      <c r="S45" s="35">
        <v>0</v>
      </c>
      <c r="T45" s="35">
        <v>0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5">
        <v>90</v>
      </c>
      <c r="AA45" s="2">
        <v>0</v>
      </c>
      <c r="AB45" s="2">
        <v>0</v>
      </c>
      <c r="AC45" s="2">
        <v>0</v>
      </c>
      <c r="AD45" s="2">
        <v>0</v>
      </c>
      <c r="AE45" s="44">
        <f t="shared" si="6"/>
        <v>264</v>
      </c>
      <c r="AF45" s="50">
        <v>0</v>
      </c>
      <c r="AG45" s="48">
        <v>158</v>
      </c>
      <c r="AH45" s="48">
        <v>0</v>
      </c>
      <c r="AI45" s="48">
        <v>0</v>
      </c>
      <c r="AJ45" s="59">
        <v>0</v>
      </c>
      <c r="AK45" s="61">
        <f t="shared" si="3"/>
        <v>158</v>
      </c>
    </row>
    <row r="46" spans="1:37" ht="15" customHeight="1">
      <c r="A46" s="21" t="s">
        <v>83</v>
      </c>
      <c r="B46" s="22" t="s">
        <v>84</v>
      </c>
      <c r="C46" s="23">
        <f t="shared" si="4"/>
        <v>12931</v>
      </c>
      <c r="D46" s="29"/>
      <c r="E46" s="6">
        <v>6565</v>
      </c>
      <c r="F46" s="7">
        <v>5775</v>
      </c>
      <c r="G46" s="10">
        <v>0</v>
      </c>
      <c r="H46" s="7">
        <v>0</v>
      </c>
      <c r="I46" s="7">
        <v>0</v>
      </c>
      <c r="J46" s="7">
        <v>0</v>
      </c>
      <c r="K46" s="7">
        <v>0</v>
      </c>
      <c r="L46" s="7">
        <v>44</v>
      </c>
      <c r="M46" s="7">
        <v>1</v>
      </c>
      <c r="N46" s="7">
        <v>51</v>
      </c>
      <c r="O46" s="7">
        <v>0</v>
      </c>
      <c r="P46" s="17">
        <f t="shared" si="5"/>
        <v>12436</v>
      </c>
      <c r="Q46" s="36">
        <v>116</v>
      </c>
      <c r="R46" s="36">
        <v>118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109</v>
      </c>
      <c r="AA46" s="11">
        <v>0</v>
      </c>
      <c r="AB46" s="11">
        <v>0</v>
      </c>
      <c r="AC46" s="5">
        <v>0</v>
      </c>
      <c r="AD46" s="5">
        <v>0</v>
      </c>
      <c r="AE46" s="45">
        <f t="shared" si="6"/>
        <v>343</v>
      </c>
      <c r="AF46" s="51">
        <v>0</v>
      </c>
      <c r="AG46" s="49">
        <v>152</v>
      </c>
      <c r="AH46" s="49">
        <v>0</v>
      </c>
      <c r="AI46" s="49">
        <v>0</v>
      </c>
      <c r="AJ46" s="58">
        <v>0</v>
      </c>
      <c r="AK46" s="41">
        <f t="shared" si="3"/>
        <v>152</v>
      </c>
    </row>
    <row r="47" spans="1:37" ht="15" customHeight="1">
      <c r="A47" s="18" t="s">
        <v>85</v>
      </c>
      <c r="B47" s="19" t="s">
        <v>86</v>
      </c>
      <c r="C47" s="20">
        <f t="shared" si="4"/>
        <v>11832</v>
      </c>
      <c r="D47" s="29"/>
      <c r="E47" s="3">
        <v>3843</v>
      </c>
      <c r="F47" s="9">
        <v>0</v>
      </c>
      <c r="G47" s="4">
        <v>0</v>
      </c>
      <c r="H47" s="4">
        <v>0</v>
      </c>
      <c r="I47" s="4">
        <v>0</v>
      </c>
      <c r="J47" s="4">
        <v>1820</v>
      </c>
      <c r="K47" s="4">
        <v>0</v>
      </c>
      <c r="L47" s="4">
        <v>1</v>
      </c>
      <c r="M47" s="4">
        <v>5521</v>
      </c>
      <c r="N47" s="4">
        <v>21</v>
      </c>
      <c r="O47" s="4">
        <v>0</v>
      </c>
      <c r="P47" s="16">
        <f t="shared" si="5"/>
        <v>11206</v>
      </c>
      <c r="Q47" s="35">
        <v>106</v>
      </c>
      <c r="R47" s="35">
        <v>0</v>
      </c>
      <c r="S47" s="35">
        <v>0</v>
      </c>
      <c r="T47" s="35">
        <v>0</v>
      </c>
      <c r="U47" s="35">
        <v>0</v>
      </c>
      <c r="V47" s="35">
        <v>152</v>
      </c>
      <c r="W47" s="35">
        <v>0</v>
      </c>
      <c r="X47" s="35">
        <v>0</v>
      </c>
      <c r="Y47" s="35">
        <v>0</v>
      </c>
      <c r="Z47" s="35">
        <v>46</v>
      </c>
      <c r="AA47" s="2">
        <v>0</v>
      </c>
      <c r="AB47" s="2">
        <v>245</v>
      </c>
      <c r="AC47" s="2">
        <v>0</v>
      </c>
      <c r="AD47" s="2">
        <v>0</v>
      </c>
      <c r="AE47" s="44">
        <f t="shared" si="6"/>
        <v>549</v>
      </c>
      <c r="AF47" s="50">
        <v>0</v>
      </c>
      <c r="AG47" s="48">
        <v>77</v>
      </c>
      <c r="AH47" s="48">
        <v>0</v>
      </c>
      <c r="AI47" s="48">
        <v>0</v>
      </c>
      <c r="AJ47" s="59">
        <v>0</v>
      </c>
      <c r="AK47" s="61">
        <f t="shared" si="3"/>
        <v>77</v>
      </c>
    </row>
    <row r="48" spans="1:37" ht="15" customHeight="1">
      <c r="A48" s="21" t="s">
        <v>87</v>
      </c>
      <c r="B48" s="22" t="s">
        <v>88</v>
      </c>
      <c r="C48" s="23">
        <f t="shared" si="4"/>
        <v>5073</v>
      </c>
      <c r="D48" s="29"/>
      <c r="E48" s="6">
        <v>1659</v>
      </c>
      <c r="F48" s="7">
        <v>0</v>
      </c>
      <c r="G48" s="10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3077</v>
      </c>
      <c r="N48" s="7">
        <v>9</v>
      </c>
      <c r="O48" s="7">
        <v>0</v>
      </c>
      <c r="P48" s="17">
        <f t="shared" si="5"/>
        <v>4745</v>
      </c>
      <c r="Q48" s="36">
        <v>48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42</v>
      </c>
      <c r="AA48" s="11">
        <v>0</v>
      </c>
      <c r="AB48" s="11">
        <v>159</v>
      </c>
      <c r="AC48" s="5">
        <v>0</v>
      </c>
      <c r="AD48" s="5">
        <v>0</v>
      </c>
      <c r="AE48" s="45">
        <f t="shared" si="6"/>
        <v>249</v>
      </c>
      <c r="AF48" s="51">
        <v>0</v>
      </c>
      <c r="AG48" s="49">
        <v>79</v>
      </c>
      <c r="AH48" s="49">
        <v>0</v>
      </c>
      <c r="AI48" s="49">
        <v>0</v>
      </c>
      <c r="AJ48" s="58">
        <v>0</v>
      </c>
      <c r="AK48" s="41">
        <f t="shared" si="3"/>
        <v>79</v>
      </c>
    </row>
    <row r="49" spans="1:37" ht="15" customHeight="1">
      <c r="A49" s="18" t="s">
        <v>89</v>
      </c>
      <c r="B49" s="19" t="s">
        <v>90</v>
      </c>
      <c r="C49" s="20">
        <f t="shared" si="4"/>
        <v>7921</v>
      </c>
      <c r="D49" s="29"/>
      <c r="E49" s="3">
        <v>5643</v>
      </c>
      <c r="F49" s="9">
        <v>0</v>
      </c>
      <c r="G49" s="4">
        <v>0</v>
      </c>
      <c r="H49" s="4">
        <v>0</v>
      </c>
      <c r="I49" s="4">
        <v>0</v>
      </c>
      <c r="J49" s="4">
        <v>1460</v>
      </c>
      <c r="K49" s="4">
        <v>0</v>
      </c>
      <c r="L49" s="4">
        <v>2</v>
      </c>
      <c r="M49" s="4">
        <v>1</v>
      </c>
      <c r="N49" s="4">
        <v>40</v>
      </c>
      <c r="O49" s="4">
        <v>0</v>
      </c>
      <c r="P49" s="16">
        <f t="shared" si="5"/>
        <v>7146</v>
      </c>
      <c r="Q49" s="35">
        <v>218</v>
      </c>
      <c r="R49" s="35">
        <v>0</v>
      </c>
      <c r="S49" s="35">
        <v>0</v>
      </c>
      <c r="T49" s="35">
        <v>0</v>
      </c>
      <c r="U49" s="35">
        <v>0</v>
      </c>
      <c r="V49" s="35">
        <v>306</v>
      </c>
      <c r="W49" s="35">
        <v>0</v>
      </c>
      <c r="X49" s="35">
        <v>0</v>
      </c>
      <c r="Y49" s="35">
        <v>0</v>
      </c>
      <c r="Z49" s="35">
        <v>125</v>
      </c>
      <c r="AA49" s="2">
        <v>0</v>
      </c>
      <c r="AB49" s="2">
        <v>0</v>
      </c>
      <c r="AC49" s="2">
        <v>0</v>
      </c>
      <c r="AD49" s="2">
        <v>0</v>
      </c>
      <c r="AE49" s="44">
        <f t="shared" si="6"/>
        <v>649</v>
      </c>
      <c r="AF49" s="50">
        <v>8</v>
      </c>
      <c r="AG49" s="48">
        <v>118</v>
      </c>
      <c r="AH49" s="48">
        <v>0</v>
      </c>
      <c r="AI49" s="48">
        <v>0</v>
      </c>
      <c r="AJ49" s="59">
        <v>0</v>
      </c>
      <c r="AK49" s="61">
        <f t="shared" si="3"/>
        <v>126</v>
      </c>
    </row>
    <row r="50" spans="1:37" ht="15" customHeight="1">
      <c r="A50" s="21" t="s">
        <v>91</v>
      </c>
      <c r="B50" s="22" t="s">
        <v>92</v>
      </c>
      <c r="C50" s="23">
        <f t="shared" si="4"/>
        <v>16993</v>
      </c>
      <c r="D50" s="29"/>
      <c r="E50" s="6">
        <v>10584</v>
      </c>
      <c r="F50" s="7">
        <v>0</v>
      </c>
      <c r="G50" s="10">
        <v>0</v>
      </c>
      <c r="H50" s="7">
        <v>0</v>
      </c>
      <c r="I50" s="7">
        <v>0</v>
      </c>
      <c r="J50" s="7">
        <v>2082</v>
      </c>
      <c r="K50" s="7">
        <v>0</v>
      </c>
      <c r="L50" s="7">
        <v>1</v>
      </c>
      <c r="M50" s="7">
        <v>2986</v>
      </c>
      <c r="N50" s="7">
        <v>100</v>
      </c>
      <c r="O50" s="7">
        <v>0</v>
      </c>
      <c r="P50" s="17">
        <f t="shared" si="5"/>
        <v>15753</v>
      </c>
      <c r="Q50" s="36">
        <v>409</v>
      </c>
      <c r="R50" s="36">
        <v>0</v>
      </c>
      <c r="S50" s="36">
        <v>0</v>
      </c>
      <c r="T50" s="36">
        <v>0</v>
      </c>
      <c r="U50" s="36">
        <v>0</v>
      </c>
      <c r="V50" s="36">
        <v>219</v>
      </c>
      <c r="W50" s="36">
        <v>0</v>
      </c>
      <c r="X50" s="36">
        <v>0</v>
      </c>
      <c r="Y50" s="36">
        <v>0</v>
      </c>
      <c r="Z50" s="36">
        <v>344</v>
      </c>
      <c r="AA50" s="11">
        <v>0</v>
      </c>
      <c r="AB50" s="11">
        <v>183</v>
      </c>
      <c r="AC50" s="5">
        <v>0</v>
      </c>
      <c r="AD50" s="5">
        <v>0</v>
      </c>
      <c r="AE50" s="45">
        <f t="shared" si="6"/>
        <v>1155</v>
      </c>
      <c r="AF50" s="51">
        <v>0</v>
      </c>
      <c r="AG50" s="49">
        <v>85</v>
      </c>
      <c r="AH50" s="49">
        <v>0</v>
      </c>
      <c r="AI50" s="49">
        <v>0</v>
      </c>
      <c r="AJ50" s="58">
        <v>0</v>
      </c>
      <c r="AK50" s="41">
        <f t="shared" si="3"/>
        <v>85</v>
      </c>
    </row>
    <row r="51" spans="1:37" ht="15" customHeight="1">
      <c r="A51" s="18" t="s">
        <v>93</v>
      </c>
      <c r="B51" s="19" t="s">
        <v>94</v>
      </c>
      <c r="C51" s="20">
        <f t="shared" si="4"/>
        <v>20393</v>
      </c>
      <c r="D51" s="29"/>
      <c r="E51" s="3">
        <v>7660</v>
      </c>
      <c r="F51" s="9">
        <v>5844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8</v>
      </c>
      <c r="M51" s="4">
        <v>5274</v>
      </c>
      <c r="N51" s="4">
        <v>101</v>
      </c>
      <c r="O51" s="4">
        <v>0</v>
      </c>
      <c r="P51" s="16">
        <f t="shared" si="5"/>
        <v>18887</v>
      </c>
      <c r="Q51" s="35">
        <v>339</v>
      </c>
      <c r="R51" s="35">
        <v>85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508</v>
      </c>
      <c r="AA51" s="2">
        <v>0</v>
      </c>
      <c r="AB51" s="2">
        <v>158</v>
      </c>
      <c r="AC51" s="2">
        <v>0</v>
      </c>
      <c r="AD51" s="2">
        <v>0</v>
      </c>
      <c r="AE51" s="44">
        <f t="shared" si="6"/>
        <v>1090</v>
      </c>
      <c r="AF51" s="50">
        <v>0</v>
      </c>
      <c r="AG51" s="48">
        <v>416</v>
      </c>
      <c r="AH51" s="48">
        <v>0</v>
      </c>
      <c r="AI51" s="48">
        <v>0</v>
      </c>
      <c r="AJ51" s="59">
        <v>0</v>
      </c>
      <c r="AK51" s="61">
        <f t="shared" si="3"/>
        <v>416</v>
      </c>
    </row>
    <row r="52" spans="1:37" ht="15" customHeight="1">
      <c r="A52" s="21" t="s">
        <v>95</v>
      </c>
      <c r="B52" s="22" t="s">
        <v>96</v>
      </c>
      <c r="C52" s="23">
        <f t="shared" si="4"/>
        <v>10729</v>
      </c>
      <c r="D52" s="29"/>
      <c r="E52" s="6">
        <v>6637</v>
      </c>
      <c r="F52" s="7">
        <v>3478</v>
      </c>
      <c r="G52" s="10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60</v>
      </c>
      <c r="O52" s="7">
        <v>0</v>
      </c>
      <c r="P52" s="17">
        <f t="shared" si="5"/>
        <v>10175</v>
      </c>
      <c r="Q52" s="36">
        <v>130</v>
      </c>
      <c r="R52" s="36">
        <v>48</v>
      </c>
      <c r="S52" s="36">
        <v>0</v>
      </c>
      <c r="T52" s="36">
        <v>1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138</v>
      </c>
      <c r="AA52" s="11">
        <v>1</v>
      </c>
      <c r="AB52" s="11">
        <v>0</v>
      </c>
      <c r="AC52" s="5">
        <v>0</v>
      </c>
      <c r="AD52" s="5">
        <v>0</v>
      </c>
      <c r="AE52" s="45">
        <f t="shared" si="6"/>
        <v>318</v>
      </c>
      <c r="AF52" s="51">
        <v>0</v>
      </c>
      <c r="AG52" s="49">
        <v>236</v>
      </c>
      <c r="AH52" s="49">
        <v>0</v>
      </c>
      <c r="AI52" s="49">
        <v>0</v>
      </c>
      <c r="AJ52" s="58">
        <v>0</v>
      </c>
      <c r="AK52" s="41">
        <f t="shared" si="3"/>
        <v>236</v>
      </c>
    </row>
    <row r="53" spans="1:37" ht="15" customHeight="1">
      <c r="A53" s="18" t="s">
        <v>97</v>
      </c>
      <c r="B53" s="19" t="s">
        <v>98</v>
      </c>
      <c r="C53" s="20">
        <f t="shared" si="4"/>
        <v>28361</v>
      </c>
      <c r="D53" s="29"/>
      <c r="E53" s="3">
        <v>15493</v>
      </c>
      <c r="F53" s="9">
        <v>0</v>
      </c>
      <c r="G53" s="4">
        <v>0</v>
      </c>
      <c r="H53" s="4">
        <v>0</v>
      </c>
      <c r="I53" s="4">
        <v>0</v>
      </c>
      <c r="J53" s="4">
        <v>9353</v>
      </c>
      <c r="K53" s="4">
        <v>0</v>
      </c>
      <c r="L53" s="4">
        <v>215</v>
      </c>
      <c r="M53" s="4">
        <v>2</v>
      </c>
      <c r="N53" s="4">
        <v>754</v>
      </c>
      <c r="O53" s="4">
        <v>0</v>
      </c>
      <c r="P53" s="16">
        <f t="shared" si="5"/>
        <v>25817</v>
      </c>
      <c r="Q53" s="35">
        <v>255</v>
      </c>
      <c r="R53" s="35">
        <v>0</v>
      </c>
      <c r="S53" s="35">
        <v>0</v>
      </c>
      <c r="T53" s="35">
        <v>0</v>
      </c>
      <c r="U53" s="35">
        <v>0</v>
      </c>
      <c r="V53" s="35">
        <v>401</v>
      </c>
      <c r="W53" s="35">
        <v>0</v>
      </c>
      <c r="X53" s="35">
        <v>0</v>
      </c>
      <c r="Y53" s="35">
        <v>0</v>
      </c>
      <c r="Z53" s="35">
        <v>1285</v>
      </c>
      <c r="AA53" s="2">
        <v>4</v>
      </c>
      <c r="AB53" s="2">
        <v>0</v>
      </c>
      <c r="AC53" s="2">
        <v>0</v>
      </c>
      <c r="AD53" s="2">
        <v>0</v>
      </c>
      <c r="AE53" s="44">
        <f t="shared" si="6"/>
        <v>1945</v>
      </c>
      <c r="AF53" s="50">
        <v>0</v>
      </c>
      <c r="AG53" s="48">
        <v>599</v>
      </c>
      <c r="AH53" s="48">
        <v>0</v>
      </c>
      <c r="AI53" s="48">
        <v>0</v>
      </c>
      <c r="AJ53" s="59">
        <v>0</v>
      </c>
      <c r="AK53" s="61">
        <f t="shared" si="3"/>
        <v>599</v>
      </c>
    </row>
    <row r="54" spans="1:37" ht="15" customHeight="1">
      <c r="A54" s="21" t="s">
        <v>99</v>
      </c>
      <c r="B54" s="22" t="s">
        <v>100</v>
      </c>
      <c r="C54" s="23">
        <f t="shared" si="4"/>
        <v>18694</v>
      </c>
      <c r="D54" s="29"/>
      <c r="E54" s="6">
        <v>11472</v>
      </c>
      <c r="F54" s="7">
        <v>4986</v>
      </c>
      <c r="G54" s="10">
        <v>0</v>
      </c>
      <c r="H54" s="7">
        <v>0</v>
      </c>
      <c r="I54" s="7">
        <v>0</v>
      </c>
      <c r="J54" s="7">
        <v>0</v>
      </c>
      <c r="K54" s="7">
        <v>0</v>
      </c>
      <c r="L54" s="7">
        <v>24</v>
      </c>
      <c r="M54" s="7">
        <v>0</v>
      </c>
      <c r="N54" s="7">
        <v>308</v>
      </c>
      <c r="O54" s="7">
        <v>0</v>
      </c>
      <c r="P54" s="17">
        <f t="shared" si="5"/>
        <v>16790</v>
      </c>
      <c r="Q54" s="36">
        <v>354</v>
      </c>
      <c r="R54" s="36">
        <v>149</v>
      </c>
      <c r="S54" s="36">
        <v>0</v>
      </c>
      <c r="T54" s="36">
        <v>0</v>
      </c>
      <c r="U54" s="36">
        <v>0</v>
      </c>
      <c r="V54" s="36">
        <v>3</v>
      </c>
      <c r="W54" s="36">
        <v>1</v>
      </c>
      <c r="X54" s="36">
        <v>0</v>
      </c>
      <c r="Y54" s="36">
        <v>0</v>
      </c>
      <c r="Z54" s="36">
        <v>990</v>
      </c>
      <c r="AA54" s="11">
        <v>1</v>
      </c>
      <c r="AB54" s="11">
        <v>0</v>
      </c>
      <c r="AC54" s="5">
        <v>0</v>
      </c>
      <c r="AD54" s="5">
        <v>0</v>
      </c>
      <c r="AE54" s="45">
        <f t="shared" si="6"/>
        <v>1498</v>
      </c>
      <c r="AF54" s="51">
        <v>1</v>
      </c>
      <c r="AG54" s="49">
        <v>405</v>
      </c>
      <c r="AH54" s="49">
        <v>0</v>
      </c>
      <c r="AI54" s="49">
        <v>0</v>
      </c>
      <c r="AJ54" s="58">
        <v>0</v>
      </c>
      <c r="AK54" s="41">
        <f t="shared" si="3"/>
        <v>406</v>
      </c>
    </row>
    <row r="55" spans="1:37" ht="15" customHeight="1">
      <c r="A55" s="18" t="s">
        <v>101</v>
      </c>
      <c r="B55" s="19" t="s">
        <v>102</v>
      </c>
      <c r="C55" s="20">
        <f t="shared" si="4"/>
        <v>7063</v>
      </c>
      <c r="D55" s="29"/>
      <c r="E55" s="3">
        <v>4970</v>
      </c>
      <c r="F55" s="9">
        <v>0</v>
      </c>
      <c r="G55" s="4">
        <v>0</v>
      </c>
      <c r="H55" s="4">
        <v>0</v>
      </c>
      <c r="I55" s="4">
        <v>0</v>
      </c>
      <c r="J55" s="4">
        <v>1474</v>
      </c>
      <c r="K55" s="4">
        <v>0</v>
      </c>
      <c r="L55" s="4">
        <v>1</v>
      </c>
      <c r="M55" s="4">
        <v>0</v>
      </c>
      <c r="N55" s="4">
        <v>36</v>
      </c>
      <c r="O55" s="4">
        <v>0</v>
      </c>
      <c r="P55" s="16">
        <f t="shared" si="5"/>
        <v>6481</v>
      </c>
      <c r="Q55" s="35">
        <v>135</v>
      </c>
      <c r="R55" s="35">
        <v>0</v>
      </c>
      <c r="S55" s="35">
        <v>0</v>
      </c>
      <c r="T55" s="35">
        <v>0</v>
      </c>
      <c r="U55" s="35">
        <v>0</v>
      </c>
      <c r="V55" s="35">
        <v>182</v>
      </c>
      <c r="W55" s="35">
        <v>0</v>
      </c>
      <c r="X55" s="35">
        <v>0</v>
      </c>
      <c r="Y55" s="35">
        <v>0</v>
      </c>
      <c r="Z55" s="35">
        <v>166</v>
      </c>
      <c r="AA55" s="2">
        <v>0</v>
      </c>
      <c r="AB55" s="2">
        <v>0</v>
      </c>
      <c r="AC55" s="2">
        <v>0</v>
      </c>
      <c r="AD55" s="2">
        <v>0</v>
      </c>
      <c r="AE55" s="44">
        <f t="shared" si="6"/>
        <v>483</v>
      </c>
      <c r="AF55" s="50">
        <v>0</v>
      </c>
      <c r="AG55" s="48">
        <v>99</v>
      </c>
      <c r="AH55" s="48">
        <v>0</v>
      </c>
      <c r="AI55" s="48">
        <v>0</v>
      </c>
      <c r="AJ55" s="59">
        <v>0</v>
      </c>
      <c r="AK55" s="61">
        <f t="shared" si="3"/>
        <v>99</v>
      </c>
    </row>
    <row r="56" spans="1:37" ht="15" customHeight="1">
      <c r="A56" s="21" t="s">
        <v>103</v>
      </c>
      <c r="B56" s="22" t="s">
        <v>104</v>
      </c>
      <c r="C56" s="23">
        <f t="shared" si="4"/>
        <v>15362</v>
      </c>
      <c r="D56" s="29"/>
      <c r="E56" s="6">
        <v>8961</v>
      </c>
      <c r="F56" s="7">
        <v>0</v>
      </c>
      <c r="G56" s="10">
        <v>0</v>
      </c>
      <c r="H56" s="7">
        <v>0</v>
      </c>
      <c r="I56" s="7">
        <v>0</v>
      </c>
      <c r="J56" s="7">
        <v>3000</v>
      </c>
      <c r="K56" s="7">
        <v>0</v>
      </c>
      <c r="L56" s="7">
        <v>1</v>
      </c>
      <c r="M56" s="7">
        <v>2459</v>
      </c>
      <c r="N56" s="7">
        <v>45</v>
      </c>
      <c r="O56" s="7">
        <v>0</v>
      </c>
      <c r="P56" s="17">
        <f t="shared" si="5"/>
        <v>14466</v>
      </c>
      <c r="Q56" s="36">
        <v>162</v>
      </c>
      <c r="R56" s="36">
        <v>0</v>
      </c>
      <c r="S56" s="36">
        <v>0</v>
      </c>
      <c r="T56" s="36">
        <v>0</v>
      </c>
      <c r="U56" s="36">
        <v>0</v>
      </c>
      <c r="V56" s="36">
        <v>253</v>
      </c>
      <c r="W56" s="36">
        <v>0</v>
      </c>
      <c r="X56" s="36">
        <v>0</v>
      </c>
      <c r="Y56" s="36">
        <v>0</v>
      </c>
      <c r="Z56" s="36">
        <v>235</v>
      </c>
      <c r="AA56" s="11">
        <v>0</v>
      </c>
      <c r="AB56" s="11">
        <v>75</v>
      </c>
      <c r="AC56" s="5">
        <v>0</v>
      </c>
      <c r="AD56" s="5">
        <v>0</v>
      </c>
      <c r="AE56" s="45">
        <f t="shared" si="6"/>
        <v>725</v>
      </c>
      <c r="AF56" s="51">
        <v>0</v>
      </c>
      <c r="AG56" s="49">
        <v>171</v>
      </c>
      <c r="AH56" s="49">
        <v>0</v>
      </c>
      <c r="AI56" s="49">
        <v>0</v>
      </c>
      <c r="AJ56" s="58">
        <v>0</v>
      </c>
      <c r="AK56" s="41">
        <f t="shared" si="3"/>
        <v>171</v>
      </c>
    </row>
    <row r="57" spans="1:37" ht="15" customHeight="1">
      <c r="A57" s="18" t="s">
        <v>105</v>
      </c>
      <c r="B57" s="19" t="s">
        <v>106</v>
      </c>
      <c r="C57" s="20">
        <f t="shared" si="4"/>
        <v>13064</v>
      </c>
      <c r="D57" s="29"/>
      <c r="E57" s="3">
        <v>5239</v>
      </c>
      <c r="F57" s="9">
        <v>2837</v>
      </c>
      <c r="G57" s="4">
        <v>0</v>
      </c>
      <c r="H57" s="4">
        <v>0</v>
      </c>
      <c r="I57" s="4">
        <v>0</v>
      </c>
      <c r="J57" s="4">
        <v>3542</v>
      </c>
      <c r="K57" s="4">
        <v>1</v>
      </c>
      <c r="L57" s="4">
        <v>2</v>
      </c>
      <c r="M57" s="4">
        <v>0</v>
      </c>
      <c r="N57" s="4">
        <v>89</v>
      </c>
      <c r="O57" s="4">
        <v>0</v>
      </c>
      <c r="P57" s="16">
        <f t="shared" si="5"/>
        <v>11710</v>
      </c>
      <c r="Q57" s="35">
        <v>186</v>
      </c>
      <c r="R57" s="35">
        <v>64</v>
      </c>
      <c r="S57" s="35">
        <v>0</v>
      </c>
      <c r="T57" s="35">
        <v>0</v>
      </c>
      <c r="U57" s="35">
        <v>0</v>
      </c>
      <c r="V57" s="35">
        <v>247</v>
      </c>
      <c r="W57" s="35">
        <v>1</v>
      </c>
      <c r="X57" s="35">
        <v>0</v>
      </c>
      <c r="Y57" s="35">
        <v>0</v>
      </c>
      <c r="Z57" s="35">
        <v>520</v>
      </c>
      <c r="AA57" s="2">
        <v>4</v>
      </c>
      <c r="AB57" s="2">
        <v>0</v>
      </c>
      <c r="AC57" s="2">
        <v>0</v>
      </c>
      <c r="AD57" s="2">
        <v>0</v>
      </c>
      <c r="AE57" s="44">
        <f t="shared" si="6"/>
        <v>1022</v>
      </c>
      <c r="AF57" s="50">
        <v>0</v>
      </c>
      <c r="AG57" s="48">
        <v>332</v>
      </c>
      <c r="AH57" s="48">
        <v>0</v>
      </c>
      <c r="AI57" s="48">
        <v>0</v>
      </c>
      <c r="AJ57" s="59">
        <v>0</v>
      </c>
      <c r="AK57" s="61">
        <f t="shared" si="3"/>
        <v>332</v>
      </c>
    </row>
    <row r="58" spans="1:37" ht="15" customHeight="1">
      <c r="A58" s="21" t="s">
        <v>107</v>
      </c>
      <c r="B58" s="22" t="s">
        <v>134</v>
      </c>
      <c r="C58" s="23">
        <f t="shared" si="4"/>
        <v>6404</v>
      </c>
      <c r="D58" s="29"/>
      <c r="E58" s="6">
        <v>2722</v>
      </c>
      <c r="F58" s="7">
        <v>3264</v>
      </c>
      <c r="G58" s="10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15</v>
      </c>
      <c r="O58" s="7">
        <v>0</v>
      </c>
      <c r="P58" s="17">
        <f t="shared" si="5"/>
        <v>6002</v>
      </c>
      <c r="Q58" s="36">
        <v>125</v>
      </c>
      <c r="R58" s="36">
        <v>116</v>
      </c>
      <c r="S58" s="36">
        <v>0</v>
      </c>
      <c r="T58" s="36">
        <v>0</v>
      </c>
      <c r="U58" s="36">
        <v>0</v>
      </c>
      <c r="V58" s="36">
        <v>4</v>
      </c>
      <c r="W58" s="36">
        <v>1</v>
      </c>
      <c r="X58" s="36">
        <v>0</v>
      </c>
      <c r="Y58" s="36">
        <v>0</v>
      </c>
      <c r="Z58" s="36">
        <v>95</v>
      </c>
      <c r="AA58" s="11">
        <v>0</v>
      </c>
      <c r="AB58" s="11">
        <v>0</v>
      </c>
      <c r="AC58" s="5">
        <v>0</v>
      </c>
      <c r="AD58" s="5">
        <v>0</v>
      </c>
      <c r="AE58" s="45">
        <f t="shared" si="6"/>
        <v>341</v>
      </c>
      <c r="AF58" s="51">
        <v>0</v>
      </c>
      <c r="AG58" s="49">
        <v>61</v>
      </c>
      <c r="AH58" s="49">
        <v>0</v>
      </c>
      <c r="AI58" s="49">
        <v>0</v>
      </c>
      <c r="AJ58" s="58">
        <v>0</v>
      </c>
      <c r="AK58" s="41">
        <f t="shared" si="3"/>
        <v>61</v>
      </c>
    </row>
    <row r="59" spans="1:37" ht="15" customHeight="1">
      <c r="A59" s="18" t="s">
        <v>108</v>
      </c>
      <c r="B59" s="19" t="s">
        <v>109</v>
      </c>
      <c r="C59" s="20">
        <f t="shared" si="4"/>
        <v>8215</v>
      </c>
      <c r="D59" s="29"/>
      <c r="E59" s="3">
        <v>0</v>
      </c>
      <c r="F59" s="9">
        <v>7704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0</v>
      </c>
      <c r="N59" s="4">
        <v>60</v>
      </c>
      <c r="O59" s="4">
        <v>0</v>
      </c>
      <c r="P59" s="16">
        <f t="shared" si="5"/>
        <v>7765</v>
      </c>
      <c r="Q59" s="35">
        <v>0</v>
      </c>
      <c r="R59" s="35">
        <v>146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118</v>
      </c>
      <c r="AA59" s="2">
        <v>0</v>
      </c>
      <c r="AB59" s="2">
        <v>0</v>
      </c>
      <c r="AC59" s="2">
        <v>0</v>
      </c>
      <c r="AD59" s="2">
        <v>0</v>
      </c>
      <c r="AE59" s="44">
        <f t="shared" si="6"/>
        <v>264</v>
      </c>
      <c r="AF59" s="50">
        <v>0</v>
      </c>
      <c r="AG59" s="48">
        <v>186</v>
      </c>
      <c r="AH59" s="48">
        <v>0</v>
      </c>
      <c r="AI59" s="48">
        <v>0</v>
      </c>
      <c r="AJ59" s="59">
        <v>0</v>
      </c>
      <c r="AK59" s="61">
        <f t="shared" si="3"/>
        <v>186</v>
      </c>
    </row>
    <row r="60" spans="1:37" ht="15" customHeight="1">
      <c r="A60" s="21" t="s">
        <v>110</v>
      </c>
      <c r="B60" s="22" t="s">
        <v>111</v>
      </c>
      <c r="C60" s="23">
        <f t="shared" si="4"/>
        <v>8452</v>
      </c>
      <c r="D60" s="29"/>
      <c r="E60" s="6">
        <v>4044</v>
      </c>
      <c r="F60" s="7">
        <v>0</v>
      </c>
      <c r="G60" s="10">
        <v>0</v>
      </c>
      <c r="H60" s="7">
        <v>0</v>
      </c>
      <c r="I60" s="7">
        <v>0</v>
      </c>
      <c r="J60" s="7">
        <v>17</v>
      </c>
      <c r="K60" s="7">
        <v>0</v>
      </c>
      <c r="L60" s="7">
        <v>2</v>
      </c>
      <c r="M60" s="7">
        <v>3858</v>
      </c>
      <c r="N60" s="7">
        <v>16</v>
      </c>
      <c r="O60" s="7">
        <v>0</v>
      </c>
      <c r="P60" s="17">
        <f t="shared" si="5"/>
        <v>7937</v>
      </c>
      <c r="Q60" s="36">
        <v>67</v>
      </c>
      <c r="R60" s="36">
        <v>0</v>
      </c>
      <c r="S60" s="36">
        <v>0</v>
      </c>
      <c r="T60" s="36">
        <v>0</v>
      </c>
      <c r="U60" s="36">
        <v>0</v>
      </c>
      <c r="V60" s="36">
        <v>209</v>
      </c>
      <c r="W60" s="36">
        <v>0</v>
      </c>
      <c r="X60" s="36">
        <v>0</v>
      </c>
      <c r="Y60" s="36">
        <v>0</v>
      </c>
      <c r="Z60" s="36">
        <v>68</v>
      </c>
      <c r="AA60" s="11">
        <v>0</v>
      </c>
      <c r="AB60" s="11">
        <v>45</v>
      </c>
      <c r="AC60" s="5">
        <v>0</v>
      </c>
      <c r="AD60" s="5">
        <v>0</v>
      </c>
      <c r="AE60" s="45">
        <f t="shared" si="6"/>
        <v>389</v>
      </c>
      <c r="AF60" s="51">
        <v>0</v>
      </c>
      <c r="AG60" s="49">
        <v>126</v>
      </c>
      <c r="AH60" s="49">
        <v>0</v>
      </c>
      <c r="AI60" s="49">
        <v>0</v>
      </c>
      <c r="AJ60" s="58">
        <v>0</v>
      </c>
      <c r="AK60" s="41">
        <f t="shared" si="3"/>
        <v>126</v>
      </c>
    </row>
    <row r="61" spans="1:37" ht="15" customHeight="1">
      <c r="A61" s="18" t="s">
        <v>112</v>
      </c>
      <c r="B61" s="19" t="s">
        <v>113</v>
      </c>
      <c r="C61" s="20">
        <f t="shared" si="4"/>
        <v>5867</v>
      </c>
      <c r="D61" s="29"/>
      <c r="E61" s="3">
        <v>1882</v>
      </c>
      <c r="F61" s="9">
        <v>0</v>
      </c>
      <c r="G61" s="4">
        <v>0</v>
      </c>
      <c r="H61" s="4">
        <v>0</v>
      </c>
      <c r="I61" s="4">
        <v>0</v>
      </c>
      <c r="J61" s="4">
        <v>963</v>
      </c>
      <c r="K61" s="4">
        <v>0</v>
      </c>
      <c r="L61" s="4">
        <v>0</v>
      </c>
      <c r="M61" s="4">
        <v>2541</v>
      </c>
      <c r="N61" s="4">
        <v>31</v>
      </c>
      <c r="O61" s="4">
        <v>0</v>
      </c>
      <c r="P61" s="16">
        <f t="shared" si="5"/>
        <v>5417</v>
      </c>
      <c r="Q61" s="35">
        <v>66</v>
      </c>
      <c r="R61" s="35">
        <v>0</v>
      </c>
      <c r="S61" s="35">
        <v>0</v>
      </c>
      <c r="T61" s="35">
        <v>0</v>
      </c>
      <c r="U61" s="35">
        <v>0</v>
      </c>
      <c r="V61" s="35">
        <v>93</v>
      </c>
      <c r="W61" s="35">
        <v>0</v>
      </c>
      <c r="X61" s="35">
        <v>0</v>
      </c>
      <c r="Y61" s="35">
        <v>0</v>
      </c>
      <c r="Z61" s="35">
        <v>113</v>
      </c>
      <c r="AA61" s="2">
        <v>0</v>
      </c>
      <c r="AB61" s="2">
        <v>156</v>
      </c>
      <c r="AC61" s="2">
        <v>0</v>
      </c>
      <c r="AD61" s="2">
        <v>0</v>
      </c>
      <c r="AE61" s="44">
        <f t="shared" si="6"/>
        <v>428</v>
      </c>
      <c r="AF61" s="50">
        <v>0</v>
      </c>
      <c r="AG61" s="48">
        <v>22</v>
      </c>
      <c r="AH61" s="48">
        <v>0</v>
      </c>
      <c r="AI61" s="48">
        <v>0</v>
      </c>
      <c r="AJ61" s="59">
        <v>0</v>
      </c>
      <c r="AK61" s="61">
        <f t="shared" si="3"/>
        <v>22</v>
      </c>
    </row>
    <row r="62" spans="1:37" ht="15" customHeight="1">
      <c r="A62" s="21" t="s">
        <v>114</v>
      </c>
      <c r="B62" s="22" t="s">
        <v>115</v>
      </c>
      <c r="C62" s="23">
        <f t="shared" si="4"/>
        <v>15043</v>
      </c>
      <c r="D62" s="29"/>
      <c r="E62" s="6">
        <v>9154</v>
      </c>
      <c r="F62" s="7">
        <v>0</v>
      </c>
      <c r="G62" s="10">
        <v>0</v>
      </c>
      <c r="H62" s="7">
        <v>0</v>
      </c>
      <c r="I62" s="7">
        <v>0</v>
      </c>
      <c r="J62" s="7">
        <v>3011</v>
      </c>
      <c r="K62" s="7">
        <v>0</v>
      </c>
      <c r="L62" s="7">
        <v>4</v>
      </c>
      <c r="M62" s="7">
        <v>1818</v>
      </c>
      <c r="N62" s="7">
        <v>53</v>
      </c>
      <c r="O62" s="7">
        <v>0</v>
      </c>
      <c r="P62" s="17">
        <f t="shared" si="5"/>
        <v>14040</v>
      </c>
      <c r="Q62" s="36">
        <v>199</v>
      </c>
      <c r="R62" s="36">
        <v>0</v>
      </c>
      <c r="S62" s="36">
        <v>0</v>
      </c>
      <c r="T62" s="36">
        <v>0</v>
      </c>
      <c r="U62" s="36">
        <v>0</v>
      </c>
      <c r="V62" s="36">
        <v>247</v>
      </c>
      <c r="W62" s="36">
        <v>1</v>
      </c>
      <c r="X62" s="36">
        <v>0</v>
      </c>
      <c r="Y62" s="36">
        <v>0</v>
      </c>
      <c r="Z62" s="36">
        <v>165</v>
      </c>
      <c r="AA62" s="11">
        <v>1</v>
      </c>
      <c r="AB62" s="11">
        <v>70</v>
      </c>
      <c r="AC62" s="5">
        <v>0</v>
      </c>
      <c r="AD62" s="5">
        <v>0</v>
      </c>
      <c r="AE62" s="45">
        <f t="shared" si="6"/>
        <v>683</v>
      </c>
      <c r="AF62" s="51">
        <v>0</v>
      </c>
      <c r="AG62" s="49">
        <v>320</v>
      </c>
      <c r="AH62" s="49">
        <v>0</v>
      </c>
      <c r="AI62" s="49">
        <v>0</v>
      </c>
      <c r="AJ62" s="58">
        <v>0</v>
      </c>
      <c r="AK62" s="41">
        <f t="shared" si="3"/>
        <v>320</v>
      </c>
    </row>
    <row r="63" spans="1:37" ht="15" customHeight="1">
      <c r="A63" s="18" t="s">
        <v>116</v>
      </c>
      <c r="B63" s="19" t="s">
        <v>117</v>
      </c>
      <c r="C63" s="20">
        <f t="shared" si="4"/>
        <v>8901</v>
      </c>
      <c r="D63" s="29"/>
      <c r="E63" s="3">
        <v>6163</v>
      </c>
      <c r="F63" s="9">
        <v>0</v>
      </c>
      <c r="G63" s="4">
        <v>0</v>
      </c>
      <c r="H63" s="4">
        <v>0</v>
      </c>
      <c r="I63" s="4">
        <v>0</v>
      </c>
      <c r="J63" s="4">
        <v>1620</v>
      </c>
      <c r="K63" s="4">
        <v>0</v>
      </c>
      <c r="L63" s="4">
        <v>5</v>
      </c>
      <c r="M63" s="4">
        <v>0</v>
      </c>
      <c r="N63" s="4">
        <v>76</v>
      </c>
      <c r="O63" s="4">
        <v>0</v>
      </c>
      <c r="P63" s="16">
        <f t="shared" si="5"/>
        <v>7864</v>
      </c>
      <c r="Q63" s="35">
        <v>385</v>
      </c>
      <c r="R63" s="35">
        <v>0</v>
      </c>
      <c r="S63" s="35">
        <v>0</v>
      </c>
      <c r="T63" s="35">
        <v>0</v>
      </c>
      <c r="U63" s="35">
        <v>0</v>
      </c>
      <c r="V63" s="35">
        <v>196</v>
      </c>
      <c r="W63" s="35">
        <v>0</v>
      </c>
      <c r="X63" s="35">
        <v>0</v>
      </c>
      <c r="Y63" s="35">
        <v>0</v>
      </c>
      <c r="Z63" s="35">
        <v>407</v>
      </c>
      <c r="AA63" s="2">
        <v>1</v>
      </c>
      <c r="AB63" s="2">
        <v>0</v>
      </c>
      <c r="AC63" s="2">
        <v>0</v>
      </c>
      <c r="AD63" s="2">
        <v>0</v>
      </c>
      <c r="AE63" s="44">
        <f t="shared" si="6"/>
        <v>989</v>
      </c>
      <c r="AF63" s="50">
        <v>0</v>
      </c>
      <c r="AG63" s="48">
        <v>48</v>
      </c>
      <c r="AH63" s="48">
        <v>0</v>
      </c>
      <c r="AI63" s="48">
        <v>0</v>
      </c>
      <c r="AJ63" s="59">
        <v>0</v>
      </c>
      <c r="AK63" s="61">
        <f t="shared" si="3"/>
        <v>48</v>
      </c>
    </row>
    <row r="64" spans="1:37" ht="15" customHeight="1">
      <c r="A64" s="21" t="s">
        <v>118</v>
      </c>
      <c r="B64" s="22" t="s">
        <v>119</v>
      </c>
      <c r="C64" s="23">
        <f t="shared" si="4"/>
        <v>185495</v>
      </c>
      <c r="D64" s="29"/>
      <c r="E64" s="6">
        <v>84444</v>
      </c>
      <c r="F64" s="7">
        <v>18659</v>
      </c>
      <c r="G64" s="10">
        <v>0</v>
      </c>
      <c r="H64" s="7">
        <v>0</v>
      </c>
      <c r="I64" s="7">
        <v>0</v>
      </c>
      <c r="J64" s="7">
        <v>8859</v>
      </c>
      <c r="K64" s="7">
        <v>1</v>
      </c>
      <c r="L64" s="7">
        <v>27003</v>
      </c>
      <c r="M64" s="7">
        <v>5500</v>
      </c>
      <c r="N64" s="7">
        <v>8785</v>
      </c>
      <c r="O64" s="7">
        <v>0</v>
      </c>
      <c r="P64" s="17">
        <f t="shared" si="5"/>
        <v>153251</v>
      </c>
      <c r="Q64" s="36">
        <v>3651</v>
      </c>
      <c r="R64" s="36">
        <v>446</v>
      </c>
      <c r="S64" s="36">
        <v>0</v>
      </c>
      <c r="T64" s="36">
        <v>0</v>
      </c>
      <c r="U64" s="36">
        <v>0</v>
      </c>
      <c r="V64" s="36">
        <v>793</v>
      </c>
      <c r="W64" s="36">
        <v>7</v>
      </c>
      <c r="X64" s="36">
        <v>2</v>
      </c>
      <c r="Y64" s="36">
        <v>183</v>
      </c>
      <c r="Z64" s="36">
        <v>21847</v>
      </c>
      <c r="AA64" s="11">
        <v>304</v>
      </c>
      <c r="AB64" s="11">
        <v>246</v>
      </c>
      <c r="AC64" s="5">
        <v>0</v>
      </c>
      <c r="AD64" s="5">
        <v>0</v>
      </c>
      <c r="AE64" s="45">
        <f t="shared" si="6"/>
        <v>27479</v>
      </c>
      <c r="AF64" s="51">
        <v>18</v>
      </c>
      <c r="AG64" s="49">
        <v>4747</v>
      </c>
      <c r="AH64" s="49">
        <v>0</v>
      </c>
      <c r="AI64" s="49">
        <v>0</v>
      </c>
      <c r="AJ64" s="58">
        <v>0</v>
      </c>
      <c r="AK64" s="41">
        <f t="shared" si="3"/>
        <v>4765</v>
      </c>
    </row>
    <row r="65" spans="1:37" ht="15" customHeight="1">
      <c r="A65" s="18" t="s">
        <v>120</v>
      </c>
      <c r="B65" s="19" t="s">
        <v>121</v>
      </c>
      <c r="C65" s="20">
        <f t="shared" si="4"/>
        <v>43631</v>
      </c>
      <c r="D65" s="29"/>
      <c r="E65" s="3">
        <v>16037</v>
      </c>
      <c r="F65" s="9">
        <v>0</v>
      </c>
      <c r="G65" s="4">
        <v>0</v>
      </c>
      <c r="H65" s="4">
        <v>0</v>
      </c>
      <c r="I65" s="4">
        <v>0</v>
      </c>
      <c r="J65" s="4">
        <v>1547</v>
      </c>
      <c r="K65" s="4">
        <v>0</v>
      </c>
      <c r="L65" s="4">
        <v>161</v>
      </c>
      <c r="M65" s="4">
        <v>17859</v>
      </c>
      <c r="N65" s="4">
        <v>1590</v>
      </c>
      <c r="O65" s="4">
        <v>0</v>
      </c>
      <c r="P65" s="16">
        <f t="shared" si="5"/>
        <v>37194</v>
      </c>
      <c r="Q65" s="35">
        <v>616</v>
      </c>
      <c r="R65" s="35">
        <v>0</v>
      </c>
      <c r="S65" s="35">
        <v>0</v>
      </c>
      <c r="T65" s="35">
        <v>0</v>
      </c>
      <c r="U65" s="35">
        <v>0</v>
      </c>
      <c r="V65" s="35">
        <v>402</v>
      </c>
      <c r="W65" s="35">
        <v>0</v>
      </c>
      <c r="X65" s="35">
        <v>1</v>
      </c>
      <c r="Y65" s="35">
        <v>0</v>
      </c>
      <c r="Z65" s="35">
        <v>3749</v>
      </c>
      <c r="AA65" s="2">
        <v>4</v>
      </c>
      <c r="AB65" s="2">
        <v>684</v>
      </c>
      <c r="AC65" s="2">
        <v>0</v>
      </c>
      <c r="AD65" s="2">
        <v>1</v>
      </c>
      <c r="AE65" s="44">
        <f t="shared" si="6"/>
        <v>5457</v>
      </c>
      <c r="AF65" s="50">
        <v>0</v>
      </c>
      <c r="AG65" s="48">
        <v>979</v>
      </c>
      <c r="AH65" s="48">
        <v>1</v>
      </c>
      <c r="AI65" s="48">
        <v>0</v>
      </c>
      <c r="AJ65" s="59">
        <v>0</v>
      </c>
      <c r="AK65" s="61">
        <f t="shared" si="3"/>
        <v>980</v>
      </c>
    </row>
    <row r="66" spans="1:37" ht="15" customHeight="1" thickBot="1">
      <c r="A66" s="21" t="s">
        <v>122</v>
      </c>
      <c r="B66" s="22" t="s">
        <v>123</v>
      </c>
      <c r="C66" s="23">
        <f t="shared" si="4"/>
        <v>9218</v>
      </c>
      <c r="D66" s="29"/>
      <c r="E66" s="6">
        <v>6798</v>
      </c>
      <c r="F66" s="7">
        <v>0</v>
      </c>
      <c r="G66" s="10">
        <v>0</v>
      </c>
      <c r="H66" s="7">
        <v>0</v>
      </c>
      <c r="I66" s="7">
        <v>0</v>
      </c>
      <c r="J66" s="7">
        <v>1</v>
      </c>
      <c r="K66" s="7">
        <v>0</v>
      </c>
      <c r="L66" s="7">
        <v>1</v>
      </c>
      <c r="M66" s="7">
        <v>1492</v>
      </c>
      <c r="N66" s="7">
        <v>46</v>
      </c>
      <c r="O66" s="7">
        <v>0</v>
      </c>
      <c r="P66" s="17">
        <f t="shared" si="5"/>
        <v>8338</v>
      </c>
      <c r="Q66" s="37">
        <v>432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265</v>
      </c>
      <c r="AA66" s="12">
        <v>0</v>
      </c>
      <c r="AB66" s="12">
        <v>132</v>
      </c>
      <c r="AC66" s="8">
        <v>0</v>
      </c>
      <c r="AD66" s="8">
        <v>0</v>
      </c>
      <c r="AE66" s="46">
        <f t="shared" si="6"/>
        <v>829</v>
      </c>
      <c r="AF66" s="62">
        <v>0</v>
      </c>
      <c r="AG66" s="63">
        <v>51</v>
      </c>
      <c r="AH66" s="63">
        <v>0</v>
      </c>
      <c r="AI66" s="63">
        <v>0</v>
      </c>
      <c r="AJ66" s="64">
        <v>0</v>
      </c>
      <c r="AK66" s="42">
        <f t="shared" si="3"/>
        <v>51</v>
      </c>
    </row>
    <row r="67" spans="1:37" ht="25.5" customHeight="1" thickBot="1">
      <c r="A67" s="89" t="s">
        <v>136</v>
      </c>
      <c r="B67" s="90"/>
      <c r="C67" s="32">
        <f>SUM(C3:C66)</f>
        <v>1475503</v>
      </c>
      <c r="D67" s="30"/>
      <c r="E67" s="13">
        <f aca="true" t="shared" si="7" ref="E67:AJ67">SUM(E3:E66)</f>
        <v>649322</v>
      </c>
      <c r="F67" s="14">
        <f t="shared" si="7"/>
        <v>150349</v>
      </c>
      <c r="G67" s="14">
        <f>SUM(G3:G66)</f>
        <v>1</v>
      </c>
      <c r="H67" s="14">
        <f>SUM(H3:H66)</f>
        <v>1</v>
      </c>
      <c r="I67" s="14">
        <f t="shared" si="7"/>
        <v>5919</v>
      </c>
      <c r="J67" s="14">
        <f t="shared" si="7"/>
        <v>98782</v>
      </c>
      <c r="K67" s="14">
        <f t="shared" si="7"/>
        <v>7</v>
      </c>
      <c r="L67" s="14">
        <f t="shared" si="7"/>
        <v>41669</v>
      </c>
      <c r="M67" s="14">
        <f t="shared" si="7"/>
        <v>176721</v>
      </c>
      <c r="N67" s="14">
        <f t="shared" si="7"/>
        <v>24899</v>
      </c>
      <c r="O67" s="14">
        <f>SUM(O3:O66)</f>
        <v>1</v>
      </c>
      <c r="P67" s="31">
        <f t="shared" si="7"/>
        <v>1147671</v>
      </c>
      <c r="Q67" s="38">
        <f t="shared" si="7"/>
        <v>38853</v>
      </c>
      <c r="R67" s="38">
        <f t="shared" si="7"/>
        <v>3637</v>
      </c>
      <c r="S67" s="38">
        <f>SUM(S3:S66)</f>
        <v>1</v>
      </c>
      <c r="T67" s="38">
        <f>SUM(T3:T66)</f>
        <v>1</v>
      </c>
      <c r="U67" s="38">
        <f aca="true" t="shared" si="8" ref="U67:AA67">SUM(U3:U66)</f>
        <v>7457</v>
      </c>
      <c r="V67" s="38">
        <f>SUM(V3:V66)</f>
        <v>128319</v>
      </c>
      <c r="W67" s="38">
        <f>SUM(W3:W66)</f>
        <v>52</v>
      </c>
      <c r="X67" s="38">
        <f t="shared" si="8"/>
        <v>15</v>
      </c>
      <c r="Y67" s="38">
        <f t="shared" si="8"/>
        <v>197</v>
      </c>
      <c r="Z67" s="38">
        <f t="shared" si="8"/>
        <v>104226</v>
      </c>
      <c r="AA67" s="38">
        <f t="shared" si="8"/>
        <v>620</v>
      </c>
      <c r="AB67" s="38">
        <f>SUM(AB3:AB66)</f>
        <v>10918</v>
      </c>
      <c r="AC67" s="38">
        <f>SUM(AC3:AC66)</f>
        <v>2</v>
      </c>
      <c r="AD67" s="38">
        <f>SUM(AD3:AD66)</f>
        <v>1</v>
      </c>
      <c r="AE67" s="47">
        <f t="shared" si="7"/>
        <v>294299</v>
      </c>
      <c r="AF67" s="65">
        <f t="shared" si="7"/>
        <v>183</v>
      </c>
      <c r="AG67" s="66">
        <f t="shared" si="7"/>
        <v>32303</v>
      </c>
      <c r="AH67" s="66">
        <f t="shared" si="7"/>
        <v>1040</v>
      </c>
      <c r="AI67" s="66">
        <f t="shared" si="7"/>
        <v>6</v>
      </c>
      <c r="AJ67" s="67">
        <f t="shared" si="7"/>
        <v>1</v>
      </c>
      <c r="AK67" s="33">
        <f t="shared" si="3"/>
        <v>33533</v>
      </c>
    </row>
    <row r="68" ht="15">
      <c r="AE68" s="39"/>
    </row>
    <row r="69" spans="1:15" ht="33.75" customHeight="1">
      <c r="A69" s="91" t="s">
        <v>145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34"/>
      <c r="O69" s="68"/>
    </row>
  </sheetData>
  <sheetProtection/>
  <mergeCells count="7">
    <mergeCell ref="AF1:AK1"/>
    <mergeCell ref="A67:B67"/>
    <mergeCell ref="A69:M69"/>
    <mergeCell ref="E1:P1"/>
    <mergeCell ref="Q1:AE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6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5" t="s">
        <v>166</v>
      </c>
      <c r="B1" s="76" t="s">
        <v>158</v>
      </c>
      <c r="C1" s="76" t="s">
        <v>167</v>
      </c>
      <c r="D1" s="76" t="s">
        <v>159</v>
      </c>
      <c r="E1" s="76" t="s">
        <v>168</v>
      </c>
      <c r="F1" s="76" t="s">
        <v>160</v>
      </c>
      <c r="G1" s="76" t="s">
        <v>169</v>
      </c>
      <c r="H1" s="76" t="s">
        <v>165</v>
      </c>
      <c r="I1" s="77" t="s">
        <v>170</v>
      </c>
    </row>
    <row r="2" spans="1:9" s="1" customFormat="1" ht="15" customHeight="1">
      <c r="A2" s="72" t="s">
        <v>124</v>
      </c>
      <c r="B2" s="84">
        <v>38853</v>
      </c>
      <c r="C2" s="85">
        <f>IF(ISBLANK(B2),"-",B2/B$21)</f>
        <v>0.13201879720964055</v>
      </c>
      <c r="D2" s="84">
        <v>649322</v>
      </c>
      <c r="E2" s="85">
        <f>IF(ISBLANK(D2),"-",D2/D$21)</f>
        <v>0.5657736407036511</v>
      </c>
      <c r="F2" s="84"/>
      <c r="G2" s="85" t="str">
        <f>IF(ISBLANK(F2),"-",F2/F$21)</f>
        <v>-</v>
      </c>
      <c r="H2" s="74">
        <f>SUM(B2,D2,F2)</f>
        <v>688175</v>
      </c>
      <c r="I2" s="73">
        <f aca="true" t="shared" si="0" ref="I2:I20">+H2/H$21</f>
        <v>0.46640027163618103</v>
      </c>
    </row>
    <row r="3" spans="1:9" s="1" customFormat="1" ht="15" customHeight="1">
      <c r="A3" s="71" t="s">
        <v>128</v>
      </c>
      <c r="B3" s="84">
        <v>128319</v>
      </c>
      <c r="C3" s="85">
        <f aca="true" t="shared" si="1" ref="C3:C20">IF(ISBLANK(B3),"-",B3/B$21)</f>
        <v>0.43601575268689324</v>
      </c>
      <c r="D3" s="84">
        <v>98782</v>
      </c>
      <c r="E3" s="85">
        <f>IF(ISBLANK(D3),"-",D3/D$21)</f>
        <v>0.08607170521865587</v>
      </c>
      <c r="F3" s="84"/>
      <c r="G3" s="85" t="str">
        <f>IF(ISBLANK(F3),"-",F3/F$21)</f>
        <v>-</v>
      </c>
      <c r="H3" s="70">
        <f aca="true" t="shared" si="2" ref="H3:H20">SUM(B3,D3,F3)</f>
        <v>227101</v>
      </c>
      <c r="I3" s="69">
        <f t="shared" si="0"/>
        <v>0.15391429227863312</v>
      </c>
    </row>
    <row r="4" spans="1:9" s="1" customFormat="1" ht="15" customHeight="1">
      <c r="A4" s="71" t="s">
        <v>126</v>
      </c>
      <c r="B4" s="84">
        <v>10918</v>
      </c>
      <c r="C4" s="85">
        <f t="shared" si="1"/>
        <v>0.03709832517269852</v>
      </c>
      <c r="D4" s="84">
        <v>176721</v>
      </c>
      <c r="E4" s="85">
        <f>IF(ISBLANK(D4),"-",D4/D$21)</f>
        <v>0.15398228237883504</v>
      </c>
      <c r="F4" s="84"/>
      <c r="G4" s="85" t="str">
        <f>IF(ISBLANK(F4),"-",F4/F$21)</f>
        <v>-</v>
      </c>
      <c r="H4" s="70">
        <f t="shared" si="2"/>
        <v>187639</v>
      </c>
      <c r="I4" s="69">
        <f t="shared" si="0"/>
        <v>0.12716951439610763</v>
      </c>
    </row>
    <row r="5" spans="1:9" s="1" customFormat="1" ht="15" customHeight="1">
      <c r="A5" s="71" t="s">
        <v>140</v>
      </c>
      <c r="B5" s="84">
        <v>104846</v>
      </c>
      <c r="C5" s="85">
        <f t="shared" si="1"/>
        <v>0.3562567320989878</v>
      </c>
      <c r="D5" s="84">
        <v>66568</v>
      </c>
      <c r="E5" s="85">
        <f>IF(ISBLANK(D5),"-",D5/D$21)</f>
        <v>0.05800268543859695</v>
      </c>
      <c r="F5" s="84"/>
      <c r="G5" s="85" t="str">
        <f>IF(ISBLANK(F5),"-",F5/F$21)</f>
        <v>-</v>
      </c>
      <c r="H5" s="70">
        <f t="shared" si="2"/>
        <v>171414</v>
      </c>
      <c r="I5" s="69">
        <f t="shared" si="0"/>
        <v>0.11617326430376625</v>
      </c>
    </row>
    <row r="6" spans="1:9" s="1" customFormat="1" ht="15" customHeight="1">
      <c r="A6" s="71" t="s">
        <v>125</v>
      </c>
      <c r="B6" s="84">
        <v>3637</v>
      </c>
      <c r="C6" s="85">
        <f t="shared" si="1"/>
        <v>0.012358179946245145</v>
      </c>
      <c r="D6" s="84">
        <v>150349</v>
      </c>
      <c r="E6" s="85">
        <f>IF(ISBLANK(D6),"-",D6/D$21)</f>
        <v>0.13100357158105416</v>
      </c>
      <c r="F6" s="84"/>
      <c r="G6" s="85" t="str">
        <f>IF(ISBLANK(F6),"-",F6/F$21)</f>
        <v>-</v>
      </c>
      <c r="H6" s="70">
        <f t="shared" si="2"/>
        <v>153986</v>
      </c>
      <c r="I6" s="69">
        <f t="shared" si="0"/>
        <v>0.10436169902738253</v>
      </c>
    </row>
    <row r="7" spans="1:9" s="1" customFormat="1" ht="15" customHeight="1">
      <c r="A7" s="71" t="s">
        <v>163</v>
      </c>
      <c r="B7" s="84"/>
      <c r="C7" s="85" t="str">
        <f t="shared" si="1"/>
        <v>-</v>
      </c>
      <c r="D7" s="84"/>
      <c r="E7" s="85" t="str">
        <f>IF(ISBLANK(D7),"-",D7/D$21)</f>
        <v>-</v>
      </c>
      <c r="F7" s="84">
        <v>32303</v>
      </c>
      <c r="G7" s="85">
        <f>IF(ISBLANK(F7),"-",F7/F$21)</f>
        <v>0.9633197149077029</v>
      </c>
      <c r="H7" s="70">
        <f t="shared" si="2"/>
        <v>32303</v>
      </c>
      <c r="I7" s="69">
        <f t="shared" si="0"/>
        <v>0.021892873142243696</v>
      </c>
    </row>
    <row r="8" spans="1:9" s="1" customFormat="1" ht="15" customHeight="1">
      <c r="A8" s="71" t="s">
        <v>153</v>
      </c>
      <c r="B8" s="84">
        <v>7457</v>
      </c>
      <c r="C8" s="85">
        <f t="shared" si="1"/>
        <v>0.025338176480382196</v>
      </c>
      <c r="D8" s="84">
        <v>5919</v>
      </c>
      <c r="E8" s="85">
        <f>IF(ISBLANK(D8),"-",D8/D$21)</f>
        <v>0.00515740138070928</v>
      </c>
      <c r="F8" s="84"/>
      <c r="G8" s="85" t="str">
        <f>IF(ISBLANK(F8),"-",F8/F$21)</f>
        <v>-</v>
      </c>
      <c r="H8" s="70">
        <f t="shared" si="2"/>
        <v>13376</v>
      </c>
      <c r="I8" s="69">
        <f t="shared" si="0"/>
        <v>0.009065383126974327</v>
      </c>
    </row>
    <row r="9" spans="1:9" s="1" customFormat="1" ht="15" customHeight="1">
      <c r="A9" s="71" t="s">
        <v>148</v>
      </c>
      <c r="B9" s="84"/>
      <c r="C9" s="85" t="str">
        <f t="shared" si="1"/>
        <v>-</v>
      </c>
      <c r="D9" s="84"/>
      <c r="E9" s="85" t="str">
        <f>IF(ISBLANK(D9),"-",D9/D$21)</f>
        <v>-</v>
      </c>
      <c r="F9" s="84">
        <v>1040</v>
      </c>
      <c r="G9" s="85">
        <f>IF(ISBLANK(F9),"-",F9/F$21)</f>
        <v>0.031014224793487012</v>
      </c>
      <c r="H9" s="70">
        <f t="shared" si="2"/>
        <v>1040</v>
      </c>
      <c r="I9" s="69">
        <f t="shared" si="0"/>
        <v>0.0007048443818819752</v>
      </c>
    </row>
    <row r="10" spans="1:9" s="1" customFormat="1" ht="15" customHeight="1">
      <c r="A10" s="71" t="s">
        <v>162</v>
      </c>
      <c r="B10" s="84">
        <v>197</v>
      </c>
      <c r="C10" s="85">
        <f t="shared" si="1"/>
        <v>0.0006693872558180626</v>
      </c>
      <c r="D10" s="84"/>
      <c r="E10" s="85" t="str">
        <f>IF(ISBLANK(D10),"-",D10/D$21)</f>
        <v>-</v>
      </c>
      <c r="F10" s="84"/>
      <c r="G10" s="85" t="str">
        <f>IF(ISBLANK(F10),"-",F10/F$21)</f>
        <v>-</v>
      </c>
      <c r="H10" s="70">
        <f t="shared" si="2"/>
        <v>197</v>
      </c>
      <c r="I10" s="69">
        <f t="shared" si="0"/>
        <v>0.00013351379156802798</v>
      </c>
    </row>
    <row r="11" spans="1:9" s="1" customFormat="1" ht="15" customHeight="1">
      <c r="A11" s="71" t="s">
        <v>147</v>
      </c>
      <c r="B11" s="84"/>
      <c r="C11" s="85" t="str">
        <f t="shared" si="1"/>
        <v>-</v>
      </c>
      <c r="D11" s="84"/>
      <c r="E11" s="85" t="str">
        <f>IF(ISBLANK(D11),"-",D11/D$21)</f>
        <v>-</v>
      </c>
      <c r="F11" s="84">
        <v>183</v>
      </c>
      <c r="G11" s="85">
        <f>IF(ISBLANK(F11),"-",F11/F$21)</f>
        <v>0.005457310708853965</v>
      </c>
      <c r="H11" s="70">
        <f t="shared" si="2"/>
        <v>183</v>
      </c>
      <c r="I11" s="69">
        <f t="shared" si="0"/>
        <v>0.00012402550181192447</v>
      </c>
    </row>
    <row r="12" spans="1:9" s="1" customFormat="1" ht="15" customHeight="1">
      <c r="A12" s="71" t="s">
        <v>138</v>
      </c>
      <c r="B12" s="84">
        <v>52</v>
      </c>
      <c r="C12" s="85">
        <f t="shared" si="1"/>
        <v>0.00017669105229715357</v>
      </c>
      <c r="D12" s="84">
        <v>7</v>
      </c>
      <c r="E12" s="85">
        <f>IF(ISBLANK(D12),"-",D12/D$21)</f>
        <v>6.099308948296158E-06</v>
      </c>
      <c r="F12" s="84"/>
      <c r="G12" s="85" t="str">
        <f>IF(ISBLANK(F12),"-",F12/F$21)</f>
        <v>-</v>
      </c>
      <c r="H12" s="70">
        <f t="shared" si="2"/>
        <v>59</v>
      </c>
      <c r="I12" s="69">
        <f t="shared" si="0"/>
        <v>3.9986363972150514E-05</v>
      </c>
    </row>
    <row r="13" spans="1:9" s="1" customFormat="1" ht="15" customHeight="1">
      <c r="A13" s="71" t="s">
        <v>173</v>
      </c>
      <c r="B13" s="84">
        <v>15</v>
      </c>
      <c r="C13" s="85">
        <f t="shared" si="1"/>
        <v>5.0968572778025067E-05</v>
      </c>
      <c r="D13" s="84"/>
      <c r="E13" s="85" t="str">
        <f>IF(ISBLANK(D13),"-",D13/D$21)</f>
        <v>-</v>
      </c>
      <c r="F13" s="84"/>
      <c r="G13" s="85" t="str">
        <f>IF(ISBLANK(F13),"-",F13/F$21)</f>
        <v>-</v>
      </c>
      <c r="H13" s="70">
        <f t="shared" si="2"/>
        <v>15</v>
      </c>
      <c r="I13" s="69">
        <f t="shared" si="0"/>
        <v>1.0166024738682334E-05</v>
      </c>
    </row>
    <row r="14" spans="1:9" s="1" customFormat="1" ht="15" customHeight="1">
      <c r="A14" s="71" t="s">
        <v>164</v>
      </c>
      <c r="B14" s="84"/>
      <c r="C14" s="85" t="str">
        <f t="shared" si="1"/>
        <v>-</v>
      </c>
      <c r="D14" s="84"/>
      <c r="E14" s="85" t="str">
        <f>IF(ISBLANK(D14),"-",D14/D$21)</f>
        <v>-</v>
      </c>
      <c r="F14" s="84">
        <v>6</v>
      </c>
      <c r="G14" s="85">
        <f>IF(ISBLANK(F14),"-",F14/F$21)</f>
        <v>0.00017892821996242508</v>
      </c>
      <c r="H14" s="70">
        <f t="shared" si="2"/>
        <v>6</v>
      </c>
      <c r="I14" s="69">
        <f t="shared" si="0"/>
        <v>4.066409895472934E-06</v>
      </c>
    </row>
    <row r="15" spans="1:9" s="1" customFormat="1" ht="15" customHeight="1">
      <c r="A15" s="71" t="s">
        <v>161</v>
      </c>
      <c r="B15" s="84">
        <v>2</v>
      </c>
      <c r="C15" s="85">
        <f t="shared" si="1"/>
        <v>6.795809703736676E-06</v>
      </c>
      <c r="D15" s="84">
        <v>1</v>
      </c>
      <c r="E15" s="85">
        <f>IF(ISBLANK(D15),"-",D15/D$21)</f>
        <v>8.71329849756594E-07</v>
      </c>
      <c r="F15" s="84"/>
      <c r="G15" s="85" t="str">
        <f>IF(ISBLANK(F15),"-",F15/F$21)</f>
        <v>-</v>
      </c>
      <c r="H15" s="70">
        <f t="shared" si="2"/>
        <v>3</v>
      </c>
      <c r="I15" s="69">
        <f t="shared" si="0"/>
        <v>2.033204947736467E-06</v>
      </c>
    </row>
    <row r="16" spans="1:9" s="1" customFormat="1" ht="15" customHeight="1">
      <c r="A16" s="71" t="s">
        <v>172</v>
      </c>
      <c r="B16" s="84">
        <v>2</v>
      </c>
      <c r="C16" s="85">
        <f t="shared" si="1"/>
        <v>6.795809703736676E-06</v>
      </c>
      <c r="D16" s="84"/>
      <c r="E16" s="85" t="str">
        <f>IF(ISBLANK(D16),"-",D16/D$21)</f>
        <v>-</v>
      </c>
      <c r="F16" s="84"/>
      <c r="G16" s="85" t="str">
        <f>IF(ISBLANK(F16),"-",F16/F$21)</f>
        <v>-</v>
      </c>
      <c r="H16" s="70">
        <f t="shared" si="2"/>
        <v>2</v>
      </c>
      <c r="I16" s="69">
        <f t="shared" si="0"/>
        <v>1.3554699651576445E-06</v>
      </c>
    </row>
    <row r="17" spans="1:9" s="1" customFormat="1" ht="15" customHeight="1">
      <c r="A17" s="71" t="s">
        <v>177</v>
      </c>
      <c r="B17" s="84">
        <v>1</v>
      </c>
      <c r="C17" s="85">
        <f t="shared" si="1"/>
        <v>3.397904851868338E-06</v>
      </c>
      <c r="D17" s="84"/>
      <c r="E17" s="85" t="str">
        <f>IF(ISBLANK(D17),"-",D17/D$21)</f>
        <v>-</v>
      </c>
      <c r="F17" s="84"/>
      <c r="G17" s="85" t="str">
        <f>IF(ISBLANK(F17),"-",F17/F$21)</f>
        <v>-</v>
      </c>
      <c r="H17" s="70">
        <f t="shared" si="2"/>
        <v>1</v>
      </c>
      <c r="I17" s="69">
        <f t="shared" si="0"/>
        <v>6.777349825788222E-07</v>
      </c>
    </row>
    <row r="18" spans="1:9" s="1" customFormat="1" ht="15" customHeight="1">
      <c r="A18" s="71" t="s">
        <v>174</v>
      </c>
      <c r="B18" s="84"/>
      <c r="C18" s="85" t="str">
        <f t="shared" si="1"/>
        <v>-</v>
      </c>
      <c r="D18" s="84">
        <v>1</v>
      </c>
      <c r="E18" s="85">
        <f>IF(ISBLANK(D18),"-",D18/D$21)</f>
        <v>8.71329849756594E-07</v>
      </c>
      <c r="F18" s="84"/>
      <c r="G18" s="85" t="str">
        <f>IF(ISBLANK(F18),"-",F18/F$21)</f>
        <v>-</v>
      </c>
      <c r="H18" s="70">
        <f>SUM(B18,D18,F18)</f>
        <v>1</v>
      </c>
      <c r="I18" s="69">
        <f t="shared" si="0"/>
        <v>6.777349825788222E-07</v>
      </c>
    </row>
    <row r="19" spans="1:9" s="1" customFormat="1" ht="15" customHeight="1">
      <c r="A19" s="71" t="s">
        <v>175</v>
      </c>
      <c r="B19" s="84"/>
      <c r="C19" s="85" t="str">
        <f t="shared" si="1"/>
        <v>-</v>
      </c>
      <c r="D19" s="84">
        <v>1</v>
      </c>
      <c r="E19" s="85">
        <f>IF(ISBLANK(D19),"-",D19/D$21)</f>
        <v>8.71329849756594E-07</v>
      </c>
      <c r="F19" s="84"/>
      <c r="G19" s="85" t="str">
        <f>IF(ISBLANK(F19),"-",F19/F$21)</f>
        <v>-</v>
      </c>
      <c r="H19" s="70">
        <f>SUM(B19,D19,F19)</f>
        <v>1</v>
      </c>
      <c r="I19" s="69">
        <f t="shared" si="0"/>
        <v>6.777349825788222E-07</v>
      </c>
    </row>
    <row r="20" spans="1:9" s="1" customFormat="1" ht="15" customHeight="1" thickBot="1">
      <c r="A20" s="71" t="s">
        <v>150</v>
      </c>
      <c r="B20" s="84"/>
      <c r="C20" s="85" t="str">
        <f t="shared" si="1"/>
        <v>-</v>
      </c>
      <c r="D20" s="84"/>
      <c r="E20" s="85" t="str">
        <f>IF(ISBLANK(D20),"-",D20/D$21)</f>
        <v>-</v>
      </c>
      <c r="F20" s="84">
        <v>1</v>
      </c>
      <c r="G20" s="85">
        <f>IF(ISBLANK(F20),"-",F20/F$21)</f>
        <v>2.9821369993737513E-05</v>
      </c>
      <c r="H20" s="70">
        <f t="shared" si="2"/>
        <v>1</v>
      </c>
      <c r="I20" s="69">
        <f t="shared" si="0"/>
        <v>6.777349825788222E-07</v>
      </c>
    </row>
    <row r="21" spans="1:9" ht="15.75" thickBot="1">
      <c r="A21" s="78" t="s">
        <v>136</v>
      </c>
      <c r="B21" s="80">
        <f>SUM(B2:B20)</f>
        <v>294299</v>
      </c>
      <c r="C21" s="81"/>
      <c r="D21" s="82">
        <f>SUM(D2:D20)</f>
        <v>1147671</v>
      </c>
      <c r="E21" s="81"/>
      <c r="F21" s="83">
        <f>SUM(F2:F20)</f>
        <v>33533</v>
      </c>
      <c r="G21" s="81"/>
      <c r="H21" s="82">
        <f>SUM(H2:H20)</f>
        <v>1475503</v>
      </c>
      <c r="I21" s="79"/>
    </row>
  </sheetData>
  <sheetProtection/>
  <conditionalFormatting sqref="B2:G20">
    <cfRule type="cellIs" priority="2" dxfId="2" operator="equal">
      <formula>"-"</formula>
    </cfRule>
    <cfRule type="expression" priority="3" dxfId="0">
      <formula>NOT(ISBLANK(B2))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2020-01-20T15:18:54Z</cp:lastPrinted>
  <dcterms:created xsi:type="dcterms:W3CDTF">2013-01-29T15:05:56Z</dcterms:created>
  <dcterms:modified xsi:type="dcterms:W3CDTF">2022-02-21T13:09:07Z</dcterms:modified>
  <cp:category/>
  <cp:version/>
  <cp:contentType/>
  <cp:contentStatus/>
</cp:coreProperties>
</file>