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45" activeTab="0"/>
  </bookViews>
  <sheets>
    <sheet name="BDUA - 2020" sheetId="1" r:id="rId1"/>
    <sheet name="Regimen EPS" sheetId="2" r:id="rId2"/>
  </sheets>
  <definedNames>
    <definedName name="_xlnm.Print_Area" localSheetId="0">'BDUA - 2020'!$A$1:$AQ$67</definedName>
    <definedName name="_xlnm.Print_Titles" localSheetId="0">'BDUA - 2020'!$A:$D</definedName>
  </definedNames>
  <calcPr fullCalcOnLoad="1"/>
</workbook>
</file>

<file path=xl/sharedStrings.xml><?xml version="1.0" encoding="utf-8"?>
<sst xmlns="http://schemas.openxmlformats.org/spreadsheetml/2006/main" count="207" uniqueCount="187">
  <si>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</si>
  <si>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</si>
  <si>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</si>
  <si>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</si>
  <si>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</si>
  <si>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</si>
  <si>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</si>
  <si>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</si>
  <si>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</si>
  <si>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</si>
  <si>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</si>
  <si>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</si>
  <si>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</si>
  <si>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</si>
  <si>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</si>
  <si>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</si>
  <si>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</si>
  <si>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</si>
  <si>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</si>
  <si>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</si>
  <si>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</si>
  <si>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</si>
  <si>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</si>
  <si>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</si>
  <si>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</si>
  <si>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</si>
  <si>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</si>
  <si>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</si>
  <si>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</si>
  <si>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</si>
  <si>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</si>
  <si>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</si>
  <si>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</si>
  <si>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</si>
  <si>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</si>
  <si>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</si>
  <si>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</si>
  <si>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</si>
  <si>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</si>
  <si>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</si>
  <si>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</si>
  <si>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</si>
  <si>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</si>
  <si>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</si>
  <si>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</si>
  <si>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</si>
  <si>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</si>
  <si>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</si>
  <si>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</si>
  <si>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</si>
  <si>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</si>
  <si>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</si>
  <si>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</si>
  <si>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</si>
  <si>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</si>
  <si>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</si>
  <si>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</si>
  <si>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</si>
  <si>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</si>
  <si>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</si>
  <si>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</si>
  <si>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</si>
  <si>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</si>
  <si>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</si>
  <si>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</si>
  <si>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</si>
  <si>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</si>
  <si>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</si>
  <si>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</si>
  <si>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</si>
  <si>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</si>
  <si>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</si>
  <si>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</si>
  <si>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</si>
  <si>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</si>
  <si>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</si>
  <si>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</si>
  <si>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</si>
  <si>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</si>
  <si>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</si>
  <si>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</si>
  <si>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</si>
  <si>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</si>
  <si>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</si>
  <si>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</si>
  <si>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</si>
  <si>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</si>
  <si>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</si>
  <si>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</si>
  <si>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</si>
  <si>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</si>
  <si>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</si>
  <si>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</si>
  <si>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</si>
  <si>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</si>
  <si>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</si>
  <si>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</si>
  <si>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</si>
  <si>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</si>
  <si>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</si>
  <si>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</si>
  <si>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</si>
  <si>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</si>
  <si>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</si>
  <si>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</si>
  <si>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</si>
  <si>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</si>
  <si>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</si>
  <si>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</si>
  <si>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</si>
  <si>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</si>
  <si>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</si>
  <si>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</si>
  <si>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</si>
  <si>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</si>
  <si>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</si>
  <si>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</si>
  <si>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</si>
  <si>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</si>
  <si>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</si>
  <si>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</si>
  <si>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</si>
  <si>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</si>
  <si>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</si>
  <si>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</si>
  <si>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</si>
  <si>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Comfamiliar</t>
  </si>
  <si>
    <t>Mallamas</t>
  </si>
  <si>
    <t>Subtotal Subsidiados</t>
  </si>
  <si>
    <t>Coomeva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</si>
  <si>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</si>
  <si>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</si>
  <si>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</si>
  <si>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</si>
  <si>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</si>
  <si>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</si>
  <si>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</si>
  <si>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</si>
  <si>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</si>
  <si>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</si>
  <si>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</si>
  <si>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</si>
  <si>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</si>
  <si>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</si>
  <si>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</si>
  <si>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</si>
  <si>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Comfamiliar CM</t>
  </si>
  <si>
    <t>Mallamas CM</t>
  </si>
  <si>
    <t>Coomeva CM</t>
  </si>
  <si>
    <t>FUENTE: Bodega de Datos de SISPRO (SGD) – Afiliados a Salud</t>
  </si>
  <si>
    <t>Subtotal Excepción</t>
  </si>
  <si>
    <t>Ecopetrol</t>
  </si>
  <si>
    <t>Excepción</t>
  </si>
  <si>
    <t>Unariño</t>
  </si>
  <si>
    <t>UniSalud</t>
  </si>
  <si>
    <t>Uvalle</t>
  </si>
  <si>
    <t>Nueva EPS - CM</t>
  </si>
  <si>
    <t>Medimas</t>
  </si>
  <si>
    <t>SURA</t>
  </si>
  <si>
    <t>Famisanar</t>
  </si>
  <si>
    <t>REGIMEN CONTRIBUTIVO</t>
  </si>
  <si>
    <t>Medimas - CM</t>
  </si>
  <si>
    <t>Famisanar - CM</t>
  </si>
  <si>
    <t>Sos - CM</t>
  </si>
  <si>
    <t>Sanitas - CM</t>
  </si>
  <si>
    <t>Coosalud</t>
  </si>
  <si>
    <t>Cajacopi</t>
  </si>
  <si>
    <t>Contributivo</t>
  </si>
  <si>
    <t>Subsidiado</t>
  </si>
  <si>
    <t>Excepcion</t>
  </si>
  <si>
    <t>CCF Nariño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</si>
  <si>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</si>
  <si>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</si>
  <si>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</si>
  <si>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</si>
  <si>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</si>
  <si>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</si>
  <si>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</si>
  <si>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</si>
  <si>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</si>
  <si>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</si>
  <si>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Salud Total - CM</t>
  </si>
  <si>
    <t>AIC</t>
  </si>
  <si>
    <t>Salud Total</t>
  </si>
  <si>
    <t>Suramericaca</t>
  </si>
  <si>
    <t>Convida</t>
  </si>
  <si>
    <t>Savia Salud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</si>
</sst>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1" fillId="3" borderId="10" xfId="47" applyNumberFormat="1" applyFont="1" applyFill="1" applyBorder="1" applyAlignment="1">
      <alignment horizontal="right" vertical="center" wrapText="1"/>
    </xf>
    <xf numFmtId="165" fontId="1" fillId="4" borderId="11" xfId="47" applyNumberFormat="1" applyFont="1" applyFill="1" applyBorder="1" applyAlignment="1">
      <alignment horizontal="right" vertical="center" wrapText="1"/>
    </xf>
    <xf numFmtId="165" fontId="1" fillId="4" borderId="10" xfId="47" applyNumberFormat="1" applyFont="1" applyFill="1" applyBorder="1" applyAlignment="1">
      <alignment horizontal="right" vertical="center" wrapText="1"/>
    </xf>
    <xf numFmtId="165" fontId="1" fillId="9" borderId="12" xfId="47" applyNumberFormat="1" applyFont="1" applyFill="1" applyBorder="1" applyAlignment="1">
      <alignment horizontal="right" vertical="center" wrapText="1"/>
    </xf>
    <xf numFmtId="165" fontId="1" fillId="10" borderId="13" xfId="47" applyNumberFormat="1" applyFont="1" applyFill="1" applyBorder="1" applyAlignment="1">
      <alignment horizontal="right" vertical="center" wrapText="1"/>
    </xf>
    <xf numFmtId="165" fontId="1" fillId="10" borderId="12" xfId="47" applyNumberFormat="1" applyFont="1" applyFill="1" applyBorder="1" applyAlignment="1">
      <alignment horizontal="right" vertical="center" wrapText="1"/>
    </xf>
    <xf numFmtId="165" fontId="1" fillId="9" borderId="14" xfId="47" applyNumberFormat="1" applyFont="1" applyFill="1" applyBorder="1" applyAlignment="1">
      <alignment horizontal="right" vertical="center" wrapText="1"/>
    </xf>
    <xf numFmtId="165" fontId="3" fillId="4" borderId="10" xfId="47" applyNumberFormat="1" applyFont="1" applyFill="1" applyBorder="1" applyAlignment="1">
      <alignment horizontal="right" vertical="center" wrapText="1"/>
    </xf>
    <xf numFmtId="165" fontId="3" fillId="10" borderId="12" xfId="47" applyNumberFormat="1" applyFont="1" applyFill="1" applyBorder="1" applyAlignment="1">
      <alignment horizontal="right" vertical="center" wrapText="1"/>
    </xf>
    <xf numFmtId="165" fontId="3" fillId="9" borderId="12" xfId="47" applyNumberFormat="1" applyFont="1" applyFill="1" applyBorder="1" applyAlignment="1">
      <alignment horizontal="right" vertical="center" wrapText="1"/>
    </xf>
    <xf numFmtId="165" fontId="3" fillId="9" borderId="14" xfId="47" applyNumberFormat="1" applyFont="1" applyFill="1" applyBorder="1" applyAlignment="1">
      <alignment horizontal="right" vertical="center" wrapText="1"/>
    </xf>
    <xf numFmtId="165" fontId="38" fillId="16" borderId="15" xfId="47" applyNumberFormat="1" applyFont="1" applyFill="1" applyBorder="1" applyAlignment="1">
      <alignment horizontal="right" vertical="center" wrapText="1"/>
    </xf>
    <xf numFmtId="165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5" fontId="2" fillId="4" borderId="18" xfId="47" applyNumberFormat="1" applyFont="1" applyFill="1" applyBorder="1" applyAlignment="1">
      <alignment horizontal="right" vertical="center" wrapText="1"/>
    </xf>
    <xf numFmtId="165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5" fontId="0" fillId="7" borderId="18" xfId="0" applyNumberFormat="1" applyFill="1" applyBorder="1" applyAlignment="1">
      <alignment horizontal="right" vertical="center" wrapText="1"/>
    </xf>
    <xf numFmtId="0" fontId="1" fillId="13" borderId="13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5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5" fontId="0" fillId="0" borderId="24" xfId="0" applyNumberFormat="1" applyBorder="1" applyAlignment="1">
      <alignment horizontal="right" vertical="center" wrapText="1"/>
    </xf>
    <xf numFmtId="165" fontId="38" fillId="0" borderId="24" xfId="47" applyNumberFormat="1" applyFont="1" applyBorder="1" applyAlignment="1">
      <alignment horizontal="right" vertical="center" wrapText="1"/>
    </xf>
    <xf numFmtId="165" fontId="39" fillId="16" borderId="17" xfId="47" applyNumberFormat="1" applyFont="1" applyFill="1" applyBorder="1" applyAlignment="1">
      <alignment horizontal="center" vertical="center" wrapText="1"/>
    </xf>
    <xf numFmtId="165" fontId="39" fillId="19" borderId="17" xfId="47" applyNumberFormat="1" applyFont="1" applyFill="1" applyBorder="1" applyAlignment="1">
      <alignment horizontal="center" vertical="center" wrapText="1"/>
    </xf>
    <xf numFmtId="165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1" fillId="3" borderId="25" xfId="47" applyNumberFormat="1" applyFont="1" applyFill="1" applyBorder="1" applyAlignment="1">
      <alignment horizontal="right" vertical="center" wrapText="1"/>
    </xf>
    <xf numFmtId="165" fontId="1" fillId="9" borderId="26" xfId="47" applyNumberFormat="1" applyFont="1" applyFill="1" applyBorder="1" applyAlignment="1">
      <alignment horizontal="right" vertical="center" wrapText="1"/>
    </xf>
    <xf numFmtId="165" fontId="1" fillId="9" borderId="27" xfId="47" applyNumberFormat="1" applyFont="1" applyFill="1" applyBorder="1" applyAlignment="1">
      <alignment horizontal="right" vertical="center" wrapText="1"/>
    </xf>
    <xf numFmtId="165" fontId="38" fillId="15" borderId="28" xfId="47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vertical="center" wrapText="1"/>
    </xf>
    <xf numFmtId="165" fontId="1" fillId="5" borderId="18" xfId="47" applyNumberFormat="1" applyFont="1" applyFill="1" applyBorder="1" applyAlignment="1">
      <alignment horizontal="right" vertical="center" wrapText="1"/>
    </xf>
    <xf numFmtId="165" fontId="1" fillId="11" borderId="19" xfId="47" applyNumberFormat="1" applyFont="1" applyFill="1" applyBorder="1" applyAlignment="1">
      <alignment horizontal="right" vertical="center" wrapText="1"/>
    </xf>
    <xf numFmtId="165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5" fontId="5" fillId="3" borderId="31" xfId="47" applyNumberFormat="1" applyFont="1" applyFill="1" applyBorder="1" applyAlignment="1">
      <alignment horizontal="right" vertical="center" wrapText="1"/>
    </xf>
    <xf numFmtId="165" fontId="5" fillId="9" borderId="32" xfId="47" applyNumberFormat="1" applyFont="1" applyFill="1" applyBorder="1" applyAlignment="1">
      <alignment horizontal="right" vertical="center" wrapText="1"/>
    </xf>
    <xf numFmtId="165" fontId="5" fillId="9" borderId="33" xfId="47" applyNumberFormat="1" applyFont="1" applyFill="1" applyBorder="1" applyAlignment="1">
      <alignment horizontal="right" vertical="center" wrapText="1"/>
    </xf>
    <xf numFmtId="165" fontId="39" fillId="15" borderId="30" xfId="47" applyNumberFormat="1" applyFont="1" applyFill="1" applyBorder="1" applyAlignment="1">
      <alignment horizontal="center" vertical="center" wrapText="1"/>
    </xf>
    <xf numFmtId="165" fontId="1" fillId="5" borderId="12" xfId="47" applyNumberFormat="1" applyFont="1" applyFill="1" applyBorder="1" applyAlignment="1">
      <alignment horizontal="right" vertical="center" wrapText="1"/>
    </xf>
    <xf numFmtId="165" fontId="1" fillId="11" borderId="12" xfId="47" applyNumberFormat="1" applyFont="1" applyFill="1" applyBorder="1" applyAlignment="1">
      <alignment horizontal="right" vertical="center" wrapText="1"/>
    </xf>
    <xf numFmtId="165" fontId="1" fillId="5" borderId="13" xfId="47" applyNumberFormat="1" applyFont="1" applyFill="1" applyBorder="1" applyAlignment="1">
      <alignment horizontal="right" vertical="center" wrapText="1"/>
    </xf>
    <xf numFmtId="165" fontId="1" fillId="11" borderId="13" xfId="47" applyNumberFormat="1" applyFont="1" applyFill="1" applyBorder="1" applyAlignment="1">
      <alignment horizontal="right" vertical="center" wrapText="1"/>
    </xf>
    <xf numFmtId="165" fontId="1" fillId="5" borderId="11" xfId="47" applyNumberFormat="1" applyFont="1" applyFill="1" applyBorder="1" applyAlignment="1">
      <alignment horizontal="right" vertical="center" wrapText="1"/>
    </xf>
    <xf numFmtId="165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5" fontId="1" fillId="5" borderId="35" xfId="47" applyNumberFormat="1" applyFont="1" applyFill="1" applyBorder="1" applyAlignment="1">
      <alignment horizontal="right" vertical="center" wrapText="1"/>
    </xf>
    <xf numFmtId="165" fontId="1" fillId="11" borderId="36" xfId="47" applyNumberFormat="1" applyFont="1" applyFill="1" applyBorder="1" applyAlignment="1">
      <alignment horizontal="right" vertical="center" wrapText="1"/>
    </xf>
    <xf numFmtId="165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5" fontId="1" fillId="5" borderId="19" xfId="47" applyNumberFormat="1" applyFont="1" applyFill="1" applyBorder="1" applyAlignment="1">
      <alignment horizontal="right" vertical="center" wrapText="1"/>
    </xf>
    <xf numFmtId="165" fontId="1" fillId="11" borderId="37" xfId="47" applyNumberFormat="1" applyFont="1" applyFill="1" applyBorder="1" applyAlignment="1">
      <alignment horizontal="right" vertical="center" wrapText="1"/>
    </xf>
    <xf numFmtId="165" fontId="1" fillId="11" borderId="14" xfId="47" applyNumberFormat="1" applyFont="1" applyFill="1" applyBorder="1" applyAlignment="1">
      <alignment horizontal="right" vertical="center" wrapText="1"/>
    </xf>
    <xf numFmtId="165" fontId="1" fillId="11" borderId="38" xfId="47" applyNumberFormat="1" applyFont="1" applyFill="1" applyBorder="1" applyAlignment="1">
      <alignment horizontal="right" vertical="center" wrapText="1"/>
    </xf>
    <xf numFmtId="165" fontId="39" fillId="17" borderId="15" xfId="47" applyNumberFormat="1" applyFont="1" applyFill="1" applyBorder="1" applyAlignment="1">
      <alignment horizontal="center" vertical="center" wrapText="1"/>
    </xf>
    <xf numFmtId="165" fontId="39" fillId="17" borderId="16" xfId="47" applyNumberFormat="1" applyFont="1" applyFill="1" applyBorder="1" applyAlignment="1">
      <alignment horizontal="center" vertical="center" wrapText="1"/>
    </xf>
    <xf numFmtId="165" fontId="39" fillId="17" borderId="34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0" fontId="1" fillId="0" borderId="21" xfId="55" applyNumberFormat="1" applyFont="1" applyFill="1" applyBorder="1" applyAlignment="1">
      <alignment horizontal="right" vertical="center" wrapText="1"/>
    </xf>
    <xf numFmtId="165" fontId="2" fillId="0" borderId="13" xfId="47" applyNumberFormat="1" applyFont="1" applyFill="1" applyBorder="1" applyAlignment="1">
      <alignment horizontal="right" vertical="center" wrapText="1"/>
    </xf>
    <xf numFmtId="0" fontId="1" fillId="0" borderId="19" xfId="53" applyFont="1" applyFill="1" applyBorder="1" applyAlignment="1">
      <alignment vertical="center" wrapText="1"/>
      <protection/>
    </xf>
    <xf numFmtId="0" fontId="1" fillId="0" borderId="18" xfId="53" applyFont="1" applyFill="1" applyBorder="1" applyAlignment="1">
      <alignment vertical="center" wrapText="1"/>
      <protection/>
    </xf>
    <xf numFmtId="165" fontId="1" fillId="0" borderId="25" xfId="47" applyNumberFormat="1" applyFont="1" applyFill="1" applyBorder="1" applyAlignment="1">
      <alignment horizontal="right" vertical="center" wrapText="1"/>
    </xf>
    <xf numFmtId="10" fontId="1" fillId="0" borderId="20" xfId="55" applyNumberFormat="1" applyFont="1" applyFill="1" applyBorder="1" applyAlignment="1">
      <alignment horizontal="right" vertical="center" wrapText="1"/>
    </xf>
    <xf numFmtId="165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1" fillId="0" borderId="29" xfId="53" applyFont="1" applyFill="1" applyBorder="1" applyAlignment="1">
      <alignment vertical="center" wrapText="1"/>
      <protection/>
    </xf>
    <xf numFmtId="165" fontId="2" fillId="0" borderId="37" xfId="47" applyNumberFormat="1" applyFont="1" applyFill="1" applyBorder="1" applyAlignment="1">
      <alignment horizontal="right" vertical="center" wrapText="1"/>
    </xf>
    <xf numFmtId="10" fontId="1" fillId="0" borderId="40" xfId="55" applyNumberFormat="1" applyFont="1" applyFill="1" applyBorder="1" applyAlignment="1">
      <alignment horizontal="right" vertical="center" wrapText="1"/>
    </xf>
    <xf numFmtId="0" fontId="2" fillId="0" borderId="30" xfId="53" applyFont="1" applyFill="1" applyBorder="1" applyAlignment="1">
      <alignment vertical="center" wrapText="1"/>
      <protection/>
    </xf>
    <xf numFmtId="165" fontId="38" fillId="0" borderId="28" xfId="0" applyNumberFormat="1" applyFont="1" applyBorder="1" applyAlignment="1">
      <alignment/>
    </xf>
    <xf numFmtId="165" fontId="38" fillId="0" borderId="15" xfId="0" applyNumberFormat="1" applyFont="1" applyBorder="1" applyAlignment="1">
      <alignment/>
    </xf>
    <xf numFmtId="165" fontId="38" fillId="0" borderId="30" xfId="0" applyNumberFormat="1" applyFont="1" applyBorder="1" applyAlignment="1">
      <alignment/>
    </xf>
    <xf numFmtId="165" fontId="38" fillId="0" borderId="41" xfId="0" applyNumberFormat="1" applyFont="1" applyBorder="1" applyAlignment="1">
      <alignment/>
    </xf>
    <xf numFmtId="165" fontId="38" fillId="0" borderId="42" xfId="0" applyNumberFormat="1" applyFont="1" applyBorder="1" applyAlignment="1">
      <alignment/>
    </xf>
    <xf numFmtId="166" fontId="1" fillId="0" borderId="25" xfId="55" applyNumberFormat="1" applyFont="1" applyFill="1" applyBorder="1" applyAlignment="1">
      <alignment horizontal="right" vertical="center" wrapText="1"/>
    </xf>
    <xf numFmtId="165" fontId="1" fillId="37" borderId="25" xfId="47" applyNumberFormat="1" applyFont="1" applyFill="1" applyBorder="1" applyAlignment="1">
      <alignment horizontal="right" vertical="center" wrapText="1"/>
    </xf>
    <xf numFmtId="166" fontId="1" fillId="37" borderId="25" xfId="55" applyNumberFormat="1" applyFont="1" applyFill="1" applyBorder="1" applyAlignment="1">
      <alignment horizontal="right" vertical="center" wrapText="1"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2" fillId="35" borderId="45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38" borderId="42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2" fillId="38" borderId="49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5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345"/>
          <c:w val="0.98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- 2020'!$E$2:$U$2</c:f>
              <c:strCache/>
            </c:strRef>
          </c:cat>
          <c:val>
            <c:numRef>
              <c:f>'BDUA - 2020'!$E$67:$U$67</c:f>
              <c:numCache/>
            </c:numRef>
          </c:val>
          <c:shape val="box"/>
        </c:ser>
        <c:shape val="box"/>
        <c:axId val="23388555"/>
        <c:axId val="9170404"/>
      </c:bar3DChart>
      <c:catAx>
        <c:axId val="233885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70404"/>
        <c:crosses val="autoZero"/>
        <c:auto val="1"/>
        <c:lblOffset val="100"/>
        <c:tickLblSkip val="1"/>
        <c:noMultiLvlLbl val="0"/>
      </c:catAx>
      <c:valAx>
        <c:axId val="9170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8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345"/>
          <c:w val="0.97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- 2020'!$W$2:$AJ$2</c:f>
              <c:strCache/>
            </c:strRef>
          </c:cat>
          <c:val>
            <c:numRef>
              <c:f>'BDUA - 2020'!$W$67:$AJ$67</c:f>
              <c:numCache/>
            </c:numRef>
          </c:val>
          <c:shape val="box"/>
        </c:ser>
        <c:shape val="box"/>
        <c:axId val="15424773"/>
        <c:axId val="4605230"/>
      </c:bar3DChart>
      <c:catAx>
        <c:axId val="154247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4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21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325600"/>
        <a:ext cx="10001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914400</xdr:colOff>
      <xdr:row>69</xdr:row>
      <xdr:rowOff>0</xdr:rowOff>
    </xdr:from>
    <xdr:to>
      <xdr:col>36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3106400" y="14325600"/>
        <a:ext cx="8153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4.00390625" style="1" bestFit="1" customWidth="1"/>
    <col min="6" max="6" width="9.28125" style="1" bestFit="1" customWidth="1"/>
    <col min="7" max="7" width="8.57421875" style="1" bestFit="1" customWidth="1"/>
    <col min="8" max="8" width="8.7109375" style="1" bestFit="1" customWidth="1"/>
    <col min="9" max="9" width="8.421875" style="1" bestFit="1" customWidth="1"/>
    <col min="10" max="10" width="9.28125" style="1" bestFit="1" customWidth="1"/>
    <col min="11" max="11" width="6.28125" style="1" bestFit="1" customWidth="1"/>
    <col min="12" max="12" width="8.28125" style="1" bestFit="1" customWidth="1"/>
    <col min="13" max="13" width="8.421875" style="1" bestFit="1" customWidth="1"/>
    <col min="14" max="14" width="8.00390625" style="1" customWidth="1"/>
    <col min="15" max="15" width="5.7109375" style="1" customWidth="1"/>
    <col min="16" max="16" width="6.8515625" style="1" bestFit="1" customWidth="1"/>
    <col min="17" max="17" width="9.28125" style="1" bestFit="1" customWidth="1"/>
    <col min="18" max="18" width="9.8515625" style="1" bestFit="1" customWidth="1"/>
    <col min="19" max="19" width="9.00390625" style="1" customWidth="1"/>
    <col min="20" max="20" width="8.8515625" style="1" customWidth="1"/>
    <col min="21" max="21" width="7.421875" style="1" customWidth="1"/>
    <col min="22" max="22" width="13.8515625" style="1" bestFit="1" customWidth="1"/>
    <col min="23" max="23" width="10.7109375" style="1" customWidth="1"/>
    <col min="24" max="24" width="6.421875" style="1" bestFit="1" customWidth="1"/>
    <col min="25" max="25" width="11.00390625" style="1" customWidth="1"/>
    <col min="26" max="26" width="8.7109375" style="1" customWidth="1"/>
    <col min="27" max="27" width="9.28125" style="1" bestFit="1" customWidth="1"/>
    <col min="28" max="28" width="6.7109375" style="1" bestFit="1" customWidth="1"/>
    <col min="29" max="29" width="7.7109375" style="1" bestFit="1" customWidth="1"/>
    <col min="30" max="30" width="4.28125" style="1" bestFit="1" customWidth="1"/>
    <col min="31" max="31" width="5.421875" style="1" customWidth="1"/>
    <col min="32" max="32" width="7.140625" style="1" customWidth="1"/>
    <col min="33" max="33" width="7.7109375" style="1" bestFit="1" customWidth="1"/>
    <col min="34" max="34" width="6.421875" style="1" bestFit="1" customWidth="1"/>
    <col min="35" max="35" width="9.140625" style="1" customWidth="1"/>
    <col min="36" max="36" width="9.421875" style="1" bestFit="1" customWidth="1"/>
    <col min="37" max="37" width="12.140625" style="1" customWidth="1"/>
    <col min="38" max="38" width="8.7109375" style="1" bestFit="1" customWidth="1"/>
    <col min="39" max="39" width="10.28125" style="1" bestFit="1" customWidth="1"/>
    <col min="40" max="40" width="8.8515625" style="1" bestFit="1" customWidth="1"/>
    <col min="41" max="41" width="8.140625" style="1" bestFit="1" customWidth="1"/>
    <col min="42" max="42" width="4.8515625" style="1" bestFit="1" customWidth="1"/>
    <col min="43" max="43" width="10.28125" style="1" bestFit="1" customWidth="1"/>
    <col min="44" max="16384" width="11.421875" style="1" customWidth="1"/>
  </cols>
  <sheetData>
    <row r="1" spans="1:43" ht="33" customHeight="1" thickBot="1">
      <c r="A1" s="107" t="s">
        <v>132</v>
      </c>
      <c r="B1" s="108"/>
      <c r="C1" s="111" t="s">
        <v>139</v>
      </c>
      <c r="D1" s="28"/>
      <c r="E1" s="101" t="s">
        <v>137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3"/>
      <c r="W1" s="104" t="s">
        <v>160</v>
      </c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5"/>
      <c r="AI1" s="105"/>
      <c r="AJ1" s="105"/>
      <c r="AK1" s="106"/>
      <c r="AL1" s="94" t="s">
        <v>143</v>
      </c>
      <c r="AM1" s="95"/>
      <c r="AN1" s="95"/>
      <c r="AO1" s="95"/>
      <c r="AP1" s="95"/>
      <c r="AQ1" s="96"/>
    </row>
    <row r="2" spans="1:43" ht="60.75" thickBot="1">
      <c r="A2" s="109"/>
      <c r="B2" s="110"/>
      <c r="C2" s="112"/>
      <c r="D2" s="28"/>
      <c r="E2" s="24" t="s">
        <v>182</v>
      </c>
      <c r="F2" s="25" t="s">
        <v>124</v>
      </c>
      <c r="G2" s="25" t="s">
        <v>125</v>
      </c>
      <c r="H2" s="25" t="s">
        <v>126</v>
      </c>
      <c r="I2" s="25" t="s">
        <v>166</v>
      </c>
      <c r="J2" s="25" t="s">
        <v>148</v>
      </c>
      <c r="K2" s="25" t="s">
        <v>165</v>
      </c>
      <c r="L2" s="25" t="s">
        <v>162</v>
      </c>
      <c r="M2" s="25" t="s">
        <v>164</v>
      </c>
      <c r="N2" s="25" t="s">
        <v>185</v>
      </c>
      <c r="O2" s="25" t="s">
        <v>163</v>
      </c>
      <c r="P2" s="25" t="s">
        <v>142</v>
      </c>
      <c r="Q2" s="25" t="s">
        <v>127</v>
      </c>
      <c r="R2" s="25" t="s">
        <v>161</v>
      </c>
      <c r="S2" s="25" t="s">
        <v>156</v>
      </c>
      <c r="T2" s="25" t="s">
        <v>181</v>
      </c>
      <c r="U2" s="25" t="s">
        <v>186</v>
      </c>
      <c r="V2" s="15" t="s">
        <v>128</v>
      </c>
      <c r="W2" s="26" t="s">
        <v>144</v>
      </c>
      <c r="X2" s="27" t="s">
        <v>145</v>
      </c>
      <c r="Y2" s="27" t="s">
        <v>146</v>
      </c>
      <c r="Z2" s="27" t="s">
        <v>129</v>
      </c>
      <c r="AA2" s="27" t="s">
        <v>165</v>
      </c>
      <c r="AB2" s="27" t="s">
        <v>159</v>
      </c>
      <c r="AC2" s="27" t="s">
        <v>130</v>
      </c>
      <c r="AD2" s="27" t="s">
        <v>140</v>
      </c>
      <c r="AE2" s="27" t="s">
        <v>158</v>
      </c>
      <c r="AF2" s="27" t="s">
        <v>141</v>
      </c>
      <c r="AG2" s="27" t="s">
        <v>142</v>
      </c>
      <c r="AH2" s="27" t="s">
        <v>156</v>
      </c>
      <c r="AI2" s="27" t="s">
        <v>147</v>
      </c>
      <c r="AJ2" s="27" t="s">
        <v>157</v>
      </c>
      <c r="AK2" s="43" t="s">
        <v>131</v>
      </c>
      <c r="AL2" s="54" t="s">
        <v>151</v>
      </c>
      <c r="AM2" s="55" t="s">
        <v>152</v>
      </c>
      <c r="AN2" s="55" t="s">
        <v>153</v>
      </c>
      <c r="AO2" s="55" t="s">
        <v>154</v>
      </c>
      <c r="AP2" s="56" t="s">
        <v>155</v>
      </c>
      <c r="AQ2" s="60" t="s">
        <v>150</v>
      </c>
    </row>
    <row r="3" spans="1:43" ht="15" customHeight="1">
      <c r="A3" s="18" t="s">
        <v>0</v>
      </c>
      <c r="B3" s="19" t="s">
        <v>1</v>
      </c>
      <c r="C3" s="20">
        <f aca="true" t="shared" si="0" ref="C3:C34">SUM(AQ3,AK3,V3)</f>
        <v>413039</v>
      </c>
      <c r="D3" s="29"/>
      <c r="E3" s="3">
        <v>0</v>
      </c>
      <c r="F3" s="9">
        <v>173241</v>
      </c>
      <c r="G3" s="4">
        <v>1</v>
      </c>
      <c r="H3" s="4">
        <v>29136</v>
      </c>
      <c r="I3" s="4">
        <v>1</v>
      </c>
      <c r="J3" s="4">
        <v>3075</v>
      </c>
      <c r="K3" s="4">
        <v>0</v>
      </c>
      <c r="L3" s="4">
        <v>1494</v>
      </c>
      <c r="M3" s="4">
        <v>7283</v>
      </c>
      <c r="N3" s="4">
        <v>0</v>
      </c>
      <c r="O3" s="4">
        <v>1</v>
      </c>
      <c r="P3" s="4">
        <v>5</v>
      </c>
      <c r="Q3" s="4">
        <v>9239</v>
      </c>
      <c r="R3" s="4">
        <v>0</v>
      </c>
      <c r="S3" s="4">
        <v>7943</v>
      </c>
      <c r="T3" s="4">
        <v>1</v>
      </c>
      <c r="U3" s="4">
        <v>0</v>
      </c>
      <c r="V3" s="16">
        <f aca="true" t="shared" si="1" ref="V3:V34">SUM(E3:U3)</f>
        <v>231420</v>
      </c>
      <c r="W3" s="35">
        <v>15952</v>
      </c>
      <c r="X3" s="35">
        <v>177</v>
      </c>
      <c r="Y3" s="35">
        <v>1965</v>
      </c>
      <c r="Z3" s="35">
        <v>11321</v>
      </c>
      <c r="AA3" s="35">
        <v>1</v>
      </c>
      <c r="AB3" s="35">
        <v>4960</v>
      </c>
      <c r="AC3" s="35">
        <v>84133</v>
      </c>
      <c r="AD3" s="35">
        <v>21</v>
      </c>
      <c r="AE3" s="35">
        <v>10</v>
      </c>
      <c r="AF3" s="35">
        <v>15</v>
      </c>
      <c r="AG3" s="35">
        <v>49175</v>
      </c>
      <c r="AH3" s="2">
        <v>2</v>
      </c>
      <c r="AI3" s="2">
        <v>974</v>
      </c>
      <c r="AJ3" s="2">
        <v>16</v>
      </c>
      <c r="AK3" s="44">
        <f aca="true" t="shared" si="2" ref="AK3:AK34">SUM(W3:AJ3)</f>
        <v>168722</v>
      </c>
      <c r="AL3" s="52">
        <v>151</v>
      </c>
      <c r="AM3" s="53">
        <v>11587</v>
      </c>
      <c r="AN3" s="53">
        <v>1154</v>
      </c>
      <c r="AO3" s="53">
        <v>4</v>
      </c>
      <c r="AP3" s="57">
        <v>1</v>
      </c>
      <c r="AQ3" s="40">
        <f>SUM(AL3:AP3)</f>
        <v>12897</v>
      </c>
    </row>
    <row r="4" spans="1:43" ht="15" customHeight="1">
      <c r="A4" s="21" t="s">
        <v>2</v>
      </c>
      <c r="B4" s="22" t="s">
        <v>133</v>
      </c>
      <c r="C4" s="23">
        <f t="shared" si="0"/>
        <v>7569</v>
      </c>
      <c r="D4" s="29"/>
      <c r="E4" s="6">
        <v>1</v>
      </c>
      <c r="F4" s="7">
        <v>4521</v>
      </c>
      <c r="G4" s="10">
        <v>1352</v>
      </c>
      <c r="H4" s="7">
        <v>1163</v>
      </c>
      <c r="I4" s="7">
        <v>0</v>
      </c>
      <c r="J4" s="10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26</v>
      </c>
      <c r="T4" s="7">
        <v>0</v>
      </c>
      <c r="U4" s="7">
        <v>0</v>
      </c>
      <c r="V4" s="17">
        <f t="shared" si="1"/>
        <v>7063</v>
      </c>
      <c r="W4" s="36">
        <v>123</v>
      </c>
      <c r="X4" s="36">
        <v>25</v>
      </c>
      <c r="Y4" s="36">
        <v>44</v>
      </c>
      <c r="Z4" s="36">
        <v>0</v>
      </c>
      <c r="AA4" s="36">
        <v>0</v>
      </c>
      <c r="AB4" s="36">
        <v>0</v>
      </c>
      <c r="AC4" s="36">
        <v>0</v>
      </c>
      <c r="AD4" s="36">
        <v>2</v>
      </c>
      <c r="AE4" s="36">
        <v>0</v>
      </c>
      <c r="AF4" s="36">
        <v>0</v>
      </c>
      <c r="AG4" s="36">
        <v>140</v>
      </c>
      <c r="AH4" s="11">
        <v>0</v>
      </c>
      <c r="AI4" s="11">
        <v>0</v>
      </c>
      <c r="AJ4" s="5">
        <v>0</v>
      </c>
      <c r="AK4" s="45">
        <f t="shared" si="2"/>
        <v>334</v>
      </c>
      <c r="AL4" s="51">
        <v>3</v>
      </c>
      <c r="AM4" s="49">
        <v>169</v>
      </c>
      <c r="AN4" s="49">
        <v>0</v>
      </c>
      <c r="AO4" s="49">
        <v>0</v>
      </c>
      <c r="AP4" s="58">
        <v>0</v>
      </c>
      <c r="AQ4" s="41">
        <f aca="true" t="shared" si="3" ref="AQ4:AQ67">SUM(AL4:AP4)</f>
        <v>172</v>
      </c>
    </row>
    <row r="5" spans="1:43" ht="15" customHeight="1">
      <c r="A5" s="18" t="s">
        <v>3</v>
      </c>
      <c r="B5" s="19" t="s">
        <v>4</v>
      </c>
      <c r="C5" s="20">
        <f t="shared" si="0"/>
        <v>7523</v>
      </c>
      <c r="D5" s="29"/>
      <c r="E5" s="3">
        <v>0</v>
      </c>
      <c r="F5" s="9">
        <v>2296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4636</v>
      </c>
      <c r="R5" s="4">
        <v>0</v>
      </c>
      <c r="S5" s="4">
        <v>20</v>
      </c>
      <c r="T5" s="4">
        <v>0</v>
      </c>
      <c r="U5" s="4">
        <v>0</v>
      </c>
      <c r="V5" s="16">
        <f t="shared" si="1"/>
        <v>6952</v>
      </c>
      <c r="W5" s="35">
        <v>116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110</v>
      </c>
      <c r="AH5" s="2">
        <v>0</v>
      </c>
      <c r="AI5" s="2">
        <v>323</v>
      </c>
      <c r="AJ5" s="2">
        <v>0</v>
      </c>
      <c r="AK5" s="44">
        <f t="shared" si="2"/>
        <v>549</v>
      </c>
      <c r="AL5" s="50">
        <v>0</v>
      </c>
      <c r="AM5" s="48">
        <v>22</v>
      </c>
      <c r="AN5" s="48">
        <v>0</v>
      </c>
      <c r="AO5" s="48">
        <v>0</v>
      </c>
      <c r="AP5" s="59">
        <v>0</v>
      </c>
      <c r="AQ5" s="61">
        <f t="shared" si="3"/>
        <v>22</v>
      </c>
    </row>
    <row r="6" spans="1:43" ht="15" customHeight="1">
      <c r="A6" s="21" t="s">
        <v>5</v>
      </c>
      <c r="B6" s="22" t="s">
        <v>6</v>
      </c>
      <c r="C6" s="23">
        <f t="shared" si="0"/>
        <v>6879</v>
      </c>
      <c r="D6" s="29"/>
      <c r="E6" s="6">
        <v>0</v>
      </c>
      <c r="F6" s="7">
        <v>3507</v>
      </c>
      <c r="G6" s="10">
        <v>0</v>
      </c>
      <c r="H6" s="7">
        <v>2820</v>
      </c>
      <c r="I6" s="7">
        <v>0</v>
      </c>
      <c r="J6" s="10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48</v>
      </c>
      <c r="T6" s="7">
        <v>0</v>
      </c>
      <c r="U6" s="7">
        <v>0</v>
      </c>
      <c r="V6" s="17">
        <f t="shared" si="1"/>
        <v>6375</v>
      </c>
      <c r="W6" s="36">
        <v>63</v>
      </c>
      <c r="X6" s="36">
        <v>0</v>
      </c>
      <c r="Y6" s="36">
        <v>110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194</v>
      </c>
      <c r="AH6" s="11">
        <v>0</v>
      </c>
      <c r="AI6" s="11">
        <v>0</v>
      </c>
      <c r="AJ6" s="5">
        <v>0</v>
      </c>
      <c r="AK6" s="45">
        <f t="shared" si="2"/>
        <v>367</v>
      </c>
      <c r="AL6" s="51">
        <v>0</v>
      </c>
      <c r="AM6" s="49">
        <v>135</v>
      </c>
      <c r="AN6" s="49">
        <v>0</v>
      </c>
      <c r="AO6" s="49">
        <v>2</v>
      </c>
      <c r="AP6" s="58">
        <v>0</v>
      </c>
      <c r="AQ6" s="41">
        <f t="shared" si="3"/>
        <v>137</v>
      </c>
    </row>
    <row r="7" spans="1:43" ht="15" customHeight="1">
      <c r="A7" s="18" t="s">
        <v>7</v>
      </c>
      <c r="B7" s="19" t="s">
        <v>8</v>
      </c>
      <c r="C7" s="20">
        <f t="shared" si="0"/>
        <v>6337</v>
      </c>
      <c r="D7" s="29"/>
      <c r="E7" s="3">
        <v>0</v>
      </c>
      <c r="F7" s="9">
        <v>3271</v>
      </c>
      <c r="G7" s="4">
        <v>0</v>
      </c>
      <c r="H7" s="4">
        <v>2749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v>0</v>
      </c>
      <c r="S7" s="4">
        <v>28</v>
      </c>
      <c r="T7" s="4">
        <v>0</v>
      </c>
      <c r="U7" s="4">
        <v>0</v>
      </c>
      <c r="V7" s="16">
        <f t="shared" si="1"/>
        <v>6049</v>
      </c>
      <c r="W7" s="35">
        <v>35</v>
      </c>
      <c r="X7" s="35">
        <v>0</v>
      </c>
      <c r="Y7" s="35">
        <v>79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119</v>
      </c>
      <c r="AH7" s="2">
        <v>0</v>
      </c>
      <c r="AI7" s="2">
        <v>0</v>
      </c>
      <c r="AJ7" s="2">
        <v>0</v>
      </c>
      <c r="AK7" s="44">
        <f t="shared" si="2"/>
        <v>233</v>
      </c>
      <c r="AL7" s="50">
        <v>0</v>
      </c>
      <c r="AM7" s="48">
        <v>55</v>
      </c>
      <c r="AN7" s="48">
        <v>0</v>
      </c>
      <c r="AO7" s="48">
        <v>0</v>
      </c>
      <c r="AP7" s="59">
        <v>0</v>
      </c>
      <c r="AQ7" s="61">
        <f t="shared" si="3"/>
        <v>55</v>
      </c>
    </row>
    <row r="8" spans="1:43" ht="15" customHeight="1">
      <c r="A8" s="21" t="s">
        <v>9</v>
      </c>
      <c r="B8" s="22" t="s">
        <v>10</v>
      </c>
      <c r="C8" s="23">
        <f t="shared" si="0"/>
        <v>36279</v>
      </c>
      <c r="D8" s="29"/>
      <c r="E8" s="6">
        <v>0</v>
      </c>
      <c r="F8" s="7">
        <v>32613</v>
      </c>
      <c r="G8" s="10">
        <v>1581</v>
      </c>
      <c r="H8" s="7">
        <v>0</v>
      </c>
      <c r="I8" s="7">
        <v>0</v>
      </c>
      <c r="J8" s="10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2</v>
      </c>
      <c r="R8" s="7">
        <v>0</v>
      </c>
      <c r="S8" s="7">
        <v>204</v>
      </c>
      <c r="T8" s="7">
        <v>0</v>
      </c>
      <c r="U8" s="7">
        <v>0</v>
      </c>
      <c r="V8" s="17">
        <f t="shared" si="1"/>
        <v>34401</v>
      </c>
      <c r="W8" s="36">
        <v>479</v>
      </c>
      <c r="X8" s="36">
        <v>14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2</v>
      </c>
      <c r="AE8" s="36">
        <v>0</v>
      </c>
      <c r="AF8" s="36">
        <v>0</v>
      </c>
      <c r="AG8" s="36">
        <v>537</v>
      </c>
      <c r="AH8" s="11">
        <v>0</v>
      </c>
      <c r="AI8" s="11">
        <v>0</v>
      </c>
      <c r="AJ8" s="5">
        <v>0</v>
      </c>
      <c r="AK8" s="45">
        <f t="shared" si="2"/>
        <v>1032</v>
      </c>
      <c r="AL8" s="51">
        <v>1</v>
      </c>
      <c r="AM8" s="49">
        <v>845</v>
      </c>
      <c r="AN8" s="49">
        <v>0</v>
      </c>
      <c r="AO8" s="49">
        <v>0</v>
      </c>
      <c r="AP8" s="58">
        <v>0</v>
      </c>
      <c r="AQ8" s="41">
        <f t="shared" si="3"/>
        <v>846</v>
      </c>
    </row>
    <row r="9" spans="1:43" ht="15" customHeight="1">
      <c r="A9" s="18" t="s">
        <v>11</v>
      </c>
      <c r="B9" s="19" t="s">
        <v>12</v>
      </c>
      <c r="C9" s="20">
        <f t="shared" si="0"/>
        <v>5237</v>
      </c>
      <c r="D9" s="29"/>
      <c r="E9" s="3">
        <v>0</v>
      </c>
      <c r="F9" s="9">
        <v>3035</v>
      </c>
      <c r="G9" s="4">
        <v>0</v>
      </c>
      <c r="H9" s="4">
        <v>1740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18</v>
      </c>
      <c r="T9" s="4">
        <v>0</v>
      </c>
      <c r="U9" s="4">
        <v>0</v>
      </c>
      <c r="V9" s="16">
        <f t="shared" si="1"/>
        <v>4793</v>
      </c>
      <c r="W9" s="35">
        <v>59</v>
      </c>
      <c r="X9" s="35">
        <v>0</v>
      </c>
      <c r="Y9" s="35">
        <v>113</v>
      </c>
      <c r="Z9" s="35">
        <v>0</v>
      </c>
      <c r="AA9" s="35">
        <v>0</v>
      </c>
      <c r="AB9" s="35">
        <v>0</v>
      </c>
      <c r="AC9" s="35">
        <v>4</v>
      </c>
      <c r="AD9" s="35">
        <v>0</v>
      </c>
      <c r="AE9" s="35">
        <v>0</v>
      </c>
      <c r="AF9" s="35">
        <v>0</v>
      </c>
      <c r="AG9" s="35">
        <v>97</v>
      </c>
      <c r="AH9" s="2">
        <v>0</v>
      </c>
      <c r="AI9" s="2">
        <v>0</v>
      </c>
      <c r="AJ9" s="2">
        <v>0</v>
      </c>
      <c r="AK9" s="44">
        <f t="shared" si="2"/>
        <v>273</v>
      </c>
      <c r="AL9" s="50">
        <v>0</v>
      </c>
      <c r="AM9" s="48">
        <v>171</v>
      </c>
      <c r="AN9" s="48">
        <v>0</v>
      </c>
      <c r="AO9" s="48">
        <v>0</v>
      </c>
      <c r="AP9" s="59">
        <v>0</v>
      </c>
      <c r="AQ9" s="61">
        <f t="shared" si="3"/>
        <v>171</v>
      </c>
    </row>
    <row r="10" spans="1:43" ht="15" customHeight="1">
      <c r="A10" s="21" t="s">
        <v>13</v>
      </c>
      <c r="B10" s="22" t="s">
        <v>14</v>
      </c>
      <c r="C10" s="23">
        <f t="shared" si="0"/>
        <v>19215</v>
      </c>
      <c r="D10" s="29"/>
      <c r="E10" s="6">
        <v>0</v>
      </c>
      <c r="F10" s="7">
        <v>12131</v>
      </c>
      <c r="G10" s="10">
        <v>0</v>
      </c>
      <c r="H10" s="7">
        <v>5956</v>
      </c>
      <c r="I10" s="7">
        <v>0</v>
      </c>
      <c r="J10" s="10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113</v>
      </c>
      <c r="T10" s="7">
        <v>0</v>
      </c>
      <c r="U10" s="7">
        <v>0</v>
      </c>
      <c r="V10" s="17">
        <f t="shared" si="1"/>
        <v>18200</v>
      </c>
      <c r="W10" s="36">
        <v>227</v>
      </c>
      <c r="X10" s="36">
        <v>0</v>
      </c>
      <c r="Y10" s="36">
        <v>180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425</v>
      </c>
      <c r="AH10" s="11">
        <v>0</v>
      </c>
      <c r="AI10" s="11">
        <v>0</v>
      </c>
      <c r="AJ10" s="5">
        <v>0</v>
      </c>
      <c r="AK10" s="45">
        <f t="shared" si="2"/>
        <v>832</v>
      </c>
      <c r="AL10" s="51">
        <v>1</v>
      </c>
      <c r="AM10" s="49">
        <v>182</v>
      </c>
      <c r="AN10" s="49">
        <v>0</v>
      </c>
      <c r="AO10" s="49">
        <v>0</v>
      </c>
      <c r="AP10" s="58">
        <v>0</v>
      </c>
      <c r="AQ10" s="41">
        <f t="shared" si="3"/>
        <v>183</v>
      </c>
    </row>
    <row r="11" spans="1:43" ht="15" customHeight="1">
      <c r="A11" s="18" t="s">
        <v>15</v>
      </c>
      <c r="B11" s="19" t="s">
        <v>16</v>
      </c>
      <c r="C11" s="20">
        <f t="shared" si="0"/>
        <v>7949</v>
      </c>
      <c r="D11" s="29"/>
      <c r="E11" s="3">
        <v>0</v>
      </c>
      <c r="F11" s="9">
        <v>5958</v>
      </c>
      <c r="G11" s="4">
        <v>1475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22</v>
      </c>
      <c r="T11" s="4">
        <v>0</v>
      </c>
      <c r="U11" s="4">
        <v>0</v>
      </c>
      <c r="V11" s="16">
        <f t="shared" si="1"/>
        <v>7455</v>
      </c>
      <c r="W11" s="35">
        <v>120</v>
      </c>
      <c r="X11" s="35">
        <v>39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207</v>
      </c>
      <c r="AH11" s="2">
        <v>0</v>
      </c>
      <c r="AI11" s="2">
        <v>0</v>
      </c>
      <c r="AJ11" s="2">
        <v>0</v>
      </c>
      <c r="AK11" s="44">
        <f t="shared" si="2"/>
        <v>366</v>
      </c>
      <c r="AL11" s="50">
        <v>1</v>
      </c>
      <c r="AM11" s="48">
        <v>127</v>
      </c>
      <c r="AN11" s="48">
        <v>0</v>
      </c>
      <c r="AO11" s="48">
        <v>0</v>
      </c>
      <c r="AP11" s="59">
        <v>0</v>
      </c>
      <c r="AQ11" s="61">
        <f t="shared" si="3"/>
        <v>128</v>
      </c>
    </row>
    <row r="12" spans="1:43" ht="15" customHeight="1">
      <c r="A12" s="21" t="s">
        <v>17</v>
      </c>
      <c r="B12" s="22" t="s">
        <v>18</v>
      </c>
      <c r="C12" s="23">
        <f t="shared" si="0"/>
        <v>8776</v>
      </c>
      <c r="D12" s="29"/>
      <c r="E12" s="6">
        <v>0</v>
      </c>
      <c r="F12" s="7">
        <v>5671</v>
      </c>
      <c r="G12" s="10">
        <v>0</v>
      </c>
      <c r="H12" s="7">
        <v>2489</v>
      </c>
      <c r="I12" s="7">
        <v>0</v>
      </c>
      <c r="J12" s="10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75</v>
      </c>
      <c r="T12" s="7">
        <v>0</v>
      </c>
      <c r="U12" s="7">
        <v>0</v>
      </c>
      <c r="V12" s="17">
        <f t="shared" si="1"/>
        <v>8235</v>
      </c>
      <c r="W12" s="36">
        <v>124</v>
      </c>
      <c r="X12" s="36">
        <v>0</v>
      </c>
      <c r="Y12" s="36">
        <v>76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195</v>
      </c>
      <c r="AH12" s="11">
        <v>0</v>
      </c>
      <c r="AI12" s="11">
        <v>0</v>
      </c>
      <c r="AJ12" s="5">
        <v>0</v>
      </c>
      <c r="AK12" s="45">
        <f t="shared" si="2"/>
        <v>395</v>
      </c>
      <c r="AL12" s="51">
        <v>0</v>
      </c>
      <c r="AM12" s="49">
        <v>146</v>
      </c>
      <c r="AN12" s="49">
        <v>0</v>
      </c>
      <c r="AO12" s="49">
        <v>0</v>
      </c>
      <c r="AP12" s="58">
        <v>0</v>
      </c>
      <c r="AQ12" s="41">
        <f t="shared" si="3"/>
        <v>146</v>
      </c>
    </row>
    <row r="13" spans="1:43" ht="15" customHeight="1">
      <c r="A13" s="18" t="s">
        <v>19</v>
      </c>
      <c r="B13" s="19" t="s">
        <v>20</v>
      </c>
      <c r="C13" s="20">
        <f t="shared" si="0"/>
        <v>6361</v>
      </c>
      <c r="D13" s="29"/>
      <c r="E13" s="3">
        <v>0</v>
      </c>
      <c r="F13" s="9">
        <v>2928</v>
      </c>
      <c r="G13" s="4">
        <v>0</v>
      </c>
      <c r="H13" s="4">
        <v>525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2356</v>
      </c>
      <c r="R13" s="4">
        <v>0</v>
      </c>
      <c r="S13" s="4">
        <v>24</v>
      </c>
      <c r="T13" s="4">
        <v>0</v>
      </c>
      <c r="U13" s="4">
        <v>0</v>
      </c>
      <c r="V13" s="16">
        <f t="shared" si="1"/>
        <v>5833</v>
      </c>
      <c r="W13" s="35">
        <v>170</v>
      </c>
      <c r="X13" s="35">
        <v>0</v>
      </c>
      <c r="Y13" s="35">
        <v>25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73</v>
      </c>
      <c r="AH13" s="2">
        <v>0</v>
      </c>
      <c r="AI13" s="2">
        <v>212</v>
      </c>
      <c r="AJ13" s="2">
        <v>0</v>
      </c>
      <c r="AK13" s="44">
        <f t="shared" si="2"/>
        <v>480</v>
      </c>
      <c r="AL13" s="50">
        <v>0</v>
      </c>
      <c r="AM13" s="48">
        <v>48</v>
      </c>
      <c r="AN13" s="48">
        <v>0</v>
      </c>
      <c r="AO13" s="48">
        <v>0</v>
      </c>
      <c r="AP13" s="59">
        <v>0</v>
      </c>
      <c r="AQ13" s="61">
        <f t="shared" si="3"/>
        <v>48</v>
      </c>
    </row>
    <row r="14" spans="1:43" ht="15" customHeight="1">
      <c r="A14" s="21" t="s">
        <v>21</v>
      </c>
      <c r="B14" s="22" t="s">
        <v>22</v>
      </c>
      <c r="C14" s="23">
        <f t="shared" si="0"/>
        <v>14189</v>
      </c>
      <c r="D14" s="29"/>
      <c r="E14" s="6">
        <v>0</v>
      </c>
      <c r="F14" s="7">
        <v>7151</v>
      </c>
      <c r="G14" s="10">
        <v>0</v>
      </c>
      <c r="H14" s="7">
        <v>0</v>
      </c>
      <c r="I14" s="7">
        <v>0</v>
      </c>
      <c r="J14" s="10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6456</v>
      </c>
      <c r="R14" s="7">
        <v>0</v>
      </c>
      <c r="S14" s="7">
        <v>35</v>
      </c>
      <c r="T14" s="7">
        <v>0</v>
      </c>
      <c r="U14" s="7">
        <v>0</v>
      </c>
      <c r="V14" s="17">
        <f t="shared" si="1"/>
        <v>13643</v>
      </c>
      <c r="W14" s="36">
        <v>107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1</v>
      </c>
      <c r="AD14" s="36">
        <v>0</v>
      </c>
      <c r="AE14" s="36">
        <v>0</v>
      </c>
      <c r="AF14" s="36">
        <v>0</v>
      </c>
      <c r="AG14" s="36">
        <v>78</v>
      </c>
      <c r="AH14" s="11">
        <v>0</v>
      </c>
      <c r="AI14" s="11">
        <v>231</v>
      </c>
      <c r="AJ14" s="5">
        <v>0</v>
      </c>
      <c r="AK14" s="45">
        <f t="shared" si="2"/>
        <v>417</v>
      </c>
      <c r="AL14" s="51">
        <v>0</v>
      </c>
      <c r="AM14" s="49">
        <v>129</v>
      </c>
      <c r="AN14" s="49">
        <v>0</v>
      </c>
      <c r="AO14" s="49">
        <v>0</v>
      </c>
      <c r="AP14" s="58">
        <v>0</v>
      </c>
      <c r="AQ14" s="41">
        <f t="shared" si="3"/>
        <v>129</v>
      </c>
    </row>
    <row r="15" spans="1:43" ht="15" customHeight="1">
      <c r="A15" s="18" t="s">
        <v>23</v>
      </c>
      <c r="B15" s="19" t="s">
        <v>24</v>
      </c>
      <c r="C15" s="20">
        <f t="shared" si="0"/>
        <v>9294</v>
      </c>
      <c r="D15" s="29"/>
      <c r="E15" s="3">
        <v>0</v>
      </c>
      <c r="F15" s="9">
        <v>8972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11</v>
      </c>
      <c r="T15" s="4">
        <v>0</v>
      </c>
      <c r="U15" s="4">
        <v>0</v>
      </c>
      <c r="V15" s="16">
        <f t="shared" si="1"/>
        <v>8984</v>
      </c>
      <c r="W15" s="35">
        <v>220</v>
      </c>
      <c r="X15" s="35">
        <v>2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30</v>
      </c>
      <c r="AH15" s="2">
        <v>0</v>
      </c>
      <c r="AI15" s="2">
        <v>0</v>
      </c>
      <c r="AJ15" s="2">
        <v>0</v>
      </c>
      <c r="AK15" s="44">
        <f t="shared" si="2"/>
        <v>252</v>
      </c>
      <c r="AL15" s="50">
        <v>0</v>
      </c>
      <c r="AM15" s="48">
        <v>58</v>
      </c>
      <c r="AN15" s="48">
        <v>0</v>
      </c>
      <c r="AO15" s="48">
        <v>0</v>
      </c>
      <c r="AP15" s="59">
        <v>0</v>
      </c>
      <c r="AQ15" s="61">
        <f t="shared" si="3"/>
        <v>58</v>
      </c>
    </row>
    <row r="16" spans="1:43" ht="15" customHeight="1">
      <c r="A16" s="21" t="s">
        <v>25</v>
      </c>
      <c r="B16" s="22" t="s">
        <v>26</v>
      </c>
      <c r="C16" s="23">
        <f t="shared" si="0"/>
        <v>32798</v>
      </c>
      <c r="D16" s="29"/>
      <c r="E16" s="6">
        <v>0</v>
      </c>
      <c r="F16" s="7">
        <v>2774</v>
      </c>
      <c r="G16" s="10">
        <v>4</v>
      </c>
      <c r="H16" s="7">
        <v>0</v>
      </c>
      <c r="I16" s="7">
        <v>0</v>
      </c>
      <c r="J16" s="10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28052</v>
      </c>
      <c r="R16" s="7">
        <v>0</v>
      </c>
      <c r="S16" s="7">
        <v>14</v>
      </c>
      <c r="T16" s="7">
        <v>0</v>
      </c>
      <c r="U16" s="7">
        <v>0</v>
      </c>
      <c r="V16" s="17">
        <f t="shared" si="1"/>
        <v>30845</v>
      </c>
      <c r="W16" s="36">
        <v>90</v>
      </c>
      <c r="X16" s="36">
        <v>5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230</v>
      </c>
      <c r="AH16" s="11">
        <v>0</v>
      </c>
      <c r="AI16" s="11">
        <v>1141</v>
      </c>
      <c r="AJ16" s="5">
        <v>0</v>
      </c>
      <c r="AK16" s="45">
        <f t="shared" si="2"/>
        <v>1466</v>
      </c>
      <c r="AL16" s="51">
        <v>2</v>
      </c>
      <c r="AM16" s="49">
        <v>485</v>
      </c>
      <c r="AN16" s="49">
        <v>0</v>
      </c>
      <c r="AO16" s="49">
        <v>0</v>
      </c>
      <c r="AP16" s="58">
        <v>0</v>
      </c>
      <c r="AQ16" s="41">
        <f t="shared" si="3"/>
        <v>487</v>
      </c>
    </row>
    <row r="17" spans="1:43" ht="15" customHeight="1">
      <c r="A17" s="18" t="s">
        <v>27</v>
      </c>
      <c r="B17" s="19" t="s">
        <v>28</v>
      </c>
      <c r="C17" s="20">
        <f t="shared" si="0"/>
        <v>7466</v>
      </c>
      <c r="D17" s="29"/>
      <c r="E17" s="3">
        <v>0</v>
      </c>
      <c r="F17" s="9">
        <v>2964</v>
      </c>
      <c r="G17" s="4">
        <v>4116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41</v>
      </c>
      <c r="T17" s="4">
        <v>0</v>
      </c>
      <c r="U17" s="4">
        <v>0</v>
      </c>
      <c r="V17" s="16">
        <f t="shared" si="1"/>
        <v>7121</v>
      </c>
      <c r="W17" s="35">
        <v>72</v>
      </c>
      <c r="X17" s="35">
        <v>98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81</v>
      </c>
      <c r="AH17" s="2">
        <v>0</v>
      </c>
      <c r="AI17" s="2">
        <v>0</v>
      </c>
      <c r="AJ17" s="2">
        <v>0</v>
      </c>
      <c r="AK17" s="44">
        <f t="shared" si="2"/>
        <v>251</v>
      </c>
      <c r="AL17" s="50">
        <v>0</v>
      </c>
      <c r="AM17" s="48">
        <v>94</v>
      </c>
      <c r="AN17" s="48">
        <v>0</v>
      </c>
      <c r="AO17" s="48">
        <v>0</v>
      </c>
      <c r="AP17" s="59">
        <v>0</v>
      </c>
      <c r="AQ17" s="61">
        <f t="shared" si="3"/>
        <v>94</v>
      </c>
    </row>
    <row r="18" spans="1:43" ht="15" customHeight="1">
      <c r="A18" s="21" t="s">
        <v>29</v>
      </c>
      <c r="B18" s="22" t="s">
        <v>30</v>
      </c>
      <c r="C18" s="23">
        <f t="shared" si="0"/>
        <v>10371</v>
      </c>
      <c r="D18" s="29"/>
      <c r="E18" s="6">
        <v>0</v>
      </c>
      <c r="F18" s="7">
        <v>7409</v>
      </c>
      <c r="G18" s="10">
        <v>0</v>
      </c>
      <c r="H18" s="7">
        <v>2062</v>
      </c>
      <c r="I18" s="7">
        <v>0</v>
      </c>
      <c r="J18" s="10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73</v>
      </c>
      <c r="T18" s="7">
        <v>0</v>
      </c>
      <c r="U18" s="7">
        <v>0</v>
      </c>
      <c r="V18" s="17">
        <f t="shared" si="1"/>
        <v>9544</v>
      </c>
      <c r="W18" s="36">
        <v>312</v>
      </c>
      <c r="X18" s="36">
        <v>0</v>
      </c>
      <c r="Y18" s="36">
        <v>131</v>
      </c>
      <c r="Z18" s="36">
        <v>0</v>
      </c>
      <c r="AA18" s="36">
        <v>0</v>
      </c>
      <c r="AB18" s="36">
        <v>0</v>
      </c>
      <c r="AC18" s="36">
        <v>0</v>
      </c>
      <c r="AD18" s="36">
        <v>1</v>
      </c>
      <c r="AE18" s="36">
        <v>0</v>
      </c>
      <c r="AF18" s="36">
        <v>0</v>
      </c>
      <c r="AG18" s="36">
        <v>359</v>
      </c>
      <c r="AH18" s="11">
        <v>0</v>
      </c>
      <c r="AI18" s="11">
        <v>0</v>
      </c>
      <c r="AJ18" s="5">
        <v>0</v>
      </c>
      <c r="AK18" s="45">
        <f t="shared" si="2"/>
        <v>803</v>
      </c>
      <c r="AL18" s="51">
        <v>0</v>
      </c>
      <c r="AM18" s="49">
        <v>24</v>
      </c>
      <c r="AN18" s="49">
        <v>0</v>
      </c>
      <c r="AO18" s="49">
        <v>0</v>
      </c>
      <c r="AP18" s="58">
        <v>0</v>
      </c>
      <c r="AQ18" s="41">
        <f t="shared" si="3"/>
        <v>24</v>
      </c>
    </row>
    <row r="19" spans="1:43" ht="15" customHeight="1">
      <c r="A19" s="18" t="s">
        <v>31</v>
      </c>
      <c r="B19" s="19" t="s">
        <v>32</v>
      </c>
      <c r="C19" s="20">
        <f t="shared" si="0"/>
        <v>21820</v>
      </c>
      <c r="D19" s="29"/>
      <c r="E19" s="3">
        <v>0</v>
      </c>
      <c r="F19" s="9">
        <v>0</v>
      </c>
      <c r="G19" s="4">
        <v>20604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3</v>
      </c>
      <c r="Q19" s="4">
        <v>0</v>
      </c>
      <c r="R19" s="4">
        <v>0</v>
      </c>
      <c r="S19" s="4">
        <v>170</v>
      </c>
      <c r="T19" s="4">
        <v>0</v>
      </c>
      <c r="U19" s="4">
        <v>0</v>
      </c>
      <c r="V19" s="16">
        <f t="shared" si="1"/>
        <v>20777</v>
      </c>
      <c r="W19" s="35">
        <v>0</v>
      </c>
      <c r="X19" s="35">
        <v>226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272</v>
      </c>
      <c r="AH19" s="2">
        <v>0</v>
      </c>
      <c r="AI19" s="2">
        <v>0</v>
      </c>
      <c r="AJ19" s="2">
        <v>0</v>
      </c>
      <c r="AK19" s="44">
        <f t="shared" si="2"/>
        <v>498</v>
      </c>
      <c r="AL19" s="50">
        <v>0</v>
      </c>
      <c r="AM19" s="48">
        <v>545</v>
      </c>
      <c r="AN19" s="48">
        <v>0</v>
      </c>
      <c r="AO19" s="48">
        <v>0</v>
      </c>
      <c r="AP19" s="59">
        <v>0</v>
      </c>
      <c r="AQ19" s="61">
        <f t="shared" si="3"/>
        <v>545</v>
      </c>
    </row>
    <row r="20" spans="1:43" ht="15" customHeight="1">
      <c r="A20" s="21" t="s">
        <v>33</v>
      </c>
      <c r="B20" s="22" t="s">
        <v>34</v>
      </c>
      <c r="C20" s="23">
        <f t="shared" si="0"/>
        <v>5724</v>
      </c>
      <c r="D20" s="29"/>
      <c r="E20" s="6">
        <v>0</v>
      </c>
      <c r="F20" s="7">
        <v>3894</v>
      </c>
      <c r="G20" s="10">
        <v>0</v>
      </c>
      <c r="H20" s="7">
        <v>1549</v>
      </c>
      <c r="I20" s="7">
        <v>0</v>
      </c>
      <c r="J20" s="10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15</v>
      </c>
      <c r="T20" s="7">
        <v>0</v>
      </c>
      <c r="U20" s="7">
        <v>0</v>
      </c>
      <c r="V20" s="17">
        <f t="shared" si="1"/>
        <v>5458</v>
      </c>
      <c r="W20" s="36">
        <v>100</v>
      </c>
      <c r="X20" s="36">
        <v>0</v>
      </c>
      <c r="Y20" s="36">
        <v>77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65</v>
      </c>
      <c r="AH20" s="11">
        <v>0</v>
      </c>
      <c r="AI20" s="11">
        <v>0</v>
      </c>
      <c r="AJ20" s="5">
        <v>0</v>
      </c>
      <c r="AK20" s="45">
        <f t="shared" si="2"/>
        <v>242</v>
      </c>
      <c r="AL20" s="51">
        <v>0</v>
      </c>
      <c r="AM20" s="49">
        <v>24</v>
      </c>
      <c r="AN20" s="49">
        <v>0</v>
      </c>
      <c r="AO20" s="49">
        <v>0</v>
      </c>
      <c r="AP20" s="58">
        <v>0</v>
      </c>
      <c r="AQ20" s="41">
        <f t="shared" si="3"/>
        <v>24</v>
      </c>
    </row>
    <row r="21" spans="1:43" ht="15" customHeight="1">
      <c r="A21" s="18" t="s">
        <v>35</v>
      </c>
      <c r="B21" s="19" t="s">
        <v>36</v>
      </c>
      <c r="C21" s="20">
        <f t="shared" si="0"/>
        <v>7151</v>
      </c>
      <c r="D21" s="29"/>
      <c r="E21" s="3">
        <v>0</v>
      </c>
      <c r="F21" s="9">
        <v>0</v>
      </c>
      <c r="G21" s="4">
        <v>6836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44</v>
      </c>
      <c r="T21" s="4">
        <v>0</v>
      </c>
      <c r="U21" s="4">
        <v>0</v>
      </c>
      <c r="V21" s="16">
        <f t="shared" si="1"/>
        <v>6880</v>
      </c>
      <c r="W21" s="35">
        <v>0</v>
      </c>
      <c r="X21" s="35">
        <v>137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60</v>
      </c>
      <c r="AH21" s="2">
        <v>0</v>
      </c>
      <c r="AI21" s="2">
        <v>0</v>
      </c>
      <c r="AJ21" s="2">
        <v>0</v>
      </c>
      <c r="AK21" s="44">
        <f t="shared" si="2"/>
        <v>197</v>
      </c>
      <c r="AL21" s="50">
        <v>0</v>
      </c>
      <c r="AM21" s="48">
        <v>74</v>
      </c>
      <c r="AN21" s="48">
        <v>0</v>
      </c>
      <c r="AO21" s="48">
        <v>0</v>
      </c>
      <c r="AP21" s="59">
        <v>0</v>
      </c>
      <c r="AQ21" s="61">
        <f t="shared" si="3"/>
        <v>74</v>
      </c>
    </row>
    <row r="22" spans="1:43" ht="15" customHeight="1">
      <c r="A22" s="21" t="s">
        <v>37</v>
      </c>
      <c r="B22" s="22" t="s">
        <v>38</v>
      </c>
      <c r="C22" s="23">
        <f t="shared" si="0"/>
        <v>13309</v>
      </c>
      <c r="D22" s="29"/>
      <c r="E22" s="6">
        <v>0</v>
      </c>
      <c r="F22" s="7">
        <v>7280</v>
      </c>
      <c r="G22" s="10">
        <v>0</v>
      </c>
      <c r="H22" s="7">
        <v>2111</v>
      </c>
      <c r="I22" s="7">
        <v>0</v>
      </c>
      <c r="J22" s="10">
        <v>0</v>
      </c>
      <c r="K22" s="7">
        <v>0</v>
      </c>
      <c r="L22" s="7">
        <v>0</v>
      </c>
      <c r="M22" s="7">
        <v>0</v>
      </c>
      <c r="N22" s="7">
        <v>1</v>
      </c>
      <c r="O22" s="7">
        <v>0</v>
      </c>
      <c r="P22" s="7">
        <v>0</v>
      </c>
      <c r="Q22" s="7">
        <v>3111</v>
      </c>
      <c r="R22" s="7">
        <v>0</v>
      </c>
      <c r="S22" s="7">
        <v>18</v>
      </c>
      <c r="T22" s="7">
        <v>0</v>
      </c>
      <c r="U22" s="7">
        <v>0</v>
      </c>
      <c r="V22" s="17">
        <f t="shared" si="1"/>
        <v>12521</v>
      </c>
      <c r="W22" s="36">
        <v>152</v>
      </c>
      <c r="X22" s="36">
        <v>0</v>
      </c>
      <c r="Y22" s="36">
        <v>81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236</v>
      </c>
      <c r="AH22" s="11">
        <v>0</v>
      </c>
      <c r="AI22" s="11">
        <v>110</v>
      </c>
      <c r="AJ22" s="5">
        <v>0</v>
      </c>
      <c r="AK22" s="45">
        <f t="shared" si="2"/>
        <v>579</v>
      </c>
      <c r="AL22" s="51">
        <v>0</v>
      </c>
      <c r="AM22" s="49">
        <v>209</v>
      </c>
      <c r="AN22" s="49">
        <v>0</v>
      </c>
      <c r="AO22" s="49">
        <v>0</v>
      </c>
      <c r="AP22" s="58">
        <v>0</v>
      </c>
      <c r="AQ22" s="41">
        <f t="shared" si="3"/>
        <v>209</v>
      </c>
    </row>
    <row r="23" spans="1:43" ht="15" customHeight="1">
      <c r="A23" s="18" t="s">
        <v>39</v>
      </c>
      <c r="B23" s="19" t="s">
        <v>40</v>
      </c>
      <c r="C23" s="20">
        <f t="shared" si="0"/>
        <v>12506</v>
      </c>
      <c r="D23" s="29"/>
      <c r="E23" s="3">
        <v>0</v>
      </c>
      <c r="F23" s="9">
        <v>7202</v>
      </c>
      <c r="G23" s="4">
        <v>4412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36</v>
      </c>
      <c r="T23" s="4">
        <v>0</v>
      </c>
      <c r="U23" s="4">
        <v>0</v>
      </c>
      <c r="V23" s="16">
        <f t="shared" si="1"/>
        <v>11650</v>
      </c>
      <c r="W23" s="35">
        <v>213</v>
      </c>
      <c r="X23" s="35">
        <v>83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269</v>
      </c>
      <c r="AH23" s="2">
        <v>0</v>
      </c>
      <c r="AI23" s="2">
        <v>0</v>
      </c>
      <c r="AJ23" s="2">
        <v>0</v>
      </c>
      <c r="AK23" s="44">
        <f t="shared" si="2"/>
        <v>565</v>
      </c>
      <c r="AL23" s="50">
        <v>1</v>
      </c>
      <c r="AM23" s="48">
        <v>290</v>
      </c>
      <c r="AN23" s="48">
        <v>0</v>
      </c>
      <c r="AO23" s="48">
        <v>0</v>
      </c>
      <c r="AP23" s="59">
        <v>0</v>
      </c>
      <c r="AQ23" s="61">
        <f t="shared" si="3"/>
        <v>291</v>
      </c>
    </row>
    <row r="24" spans="1:43" ht="15" customHeight="1">
      <c r="A24" s="21" t="s">
        <v>41</v>
      </c>
      <c r="B24" s="22" t="s">
        <v>42</v>
      </c>
      <c r="C24" s="23">
        <f t="shared" si="0"/>
        <v>5890</v>
      </c>
      <c r="D24" s="29"/>
      <c r="E24" s="6">
        <v>0</v>
      </c>
      <c r="F24" s="7">
        <v>4303</v>
      </c>
      <c r="G24" s="10">
        <v>0</v>
      </c>
      <c r="H24" s="7">
        <v>0</v>
      </c>
      <c r="I24" s="7">
        <v>0</v>
      </c>
      <c r="J24" s="10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1124</v>
      </c>
      <c r="R24" s="7">
        <v>0</v>
      </c>
      <c r="S24" s="7">
        <v>16</v>
      </c>
      <c r="T24" s="7">
        <v>0</v>
      </c>
      <c r="U24" s="7">
        <v>0</v>
      </c>
      <c r="V24" s="17">
        <f t="shared" si="1"/>
        <v>5443</v>
      </c>
      <c r="W24" s="36">
        <v>234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89</v>
      </c>
      <c r="AH24" s="11">
        <v>0</v>
      </c>
      <c r="AI24" s="11">
        <v>83</v>
      </c>
      <c r="AJ24" s="5">
        <v>0</v>
      </c>
      <c r="AK24" s="45">
        <f t="shared" si="2"/>
        <v>406</v>
      </c>
      <c r="AL24" s="51">
        <v>0</v>
      </c>
      <c r="AM24" s="49">
        <v>41</v>
      </c>
      <c r="AN24" s="49">
        <v>0</v>
      </c>
      <c r="AO24" s="49">
        <v>0</v>
      </c>
      <c r="AP24" s="58">
        <v>0</v>
      </c>
      <c r="AQ24" s="41">
        <f t="shared" si="3"/>
        <v>41</v>
      </c>
    </row>
    <row r="25" spans="1:43" ht="15" customHeight="1">
      <c r="A25" s="18" t="s">
        <v>43</v>
      </c>
      <c r="B25" s="19" t="s">
        <v>44</v>
      </c>
      <c r="C25" s="20">
        <f t="shared" si="0"/>
        <v>17488</v>
      </c>
      <c r="D25" s="29"/>
      <c r="E25" s="3">
        <v>0</v>
      </c>
      <c r="F25" s="9">
        <v>0</v>
      </c>
      <c r="G25" s="4">
        <v>4111</v>
      </c>
      <c r="H25" s="4">
        <v>904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11102</v>
      </c>
      <c r="R25" s="4">
        <v>0</v>
      </c>
      <c r="S25" s="4">
        <v>24</v>
      </c>
      <c r="T25" s="4">
        <v>0</v>
      </c>
      <c r="U25" s="4">
        <v>0</v>
      </c>
      <c r="V25" s="16">
        <f t="shared" si="1"/>
        <v>16141</v>
      </c>
      <c r="W25" s="35">
        <v>0</v>
      </c>
      <c r="X25" s="35">
        <v>130</v>
      </c>
      <c r="Y25" s="35">
        <v>46</v>
      </c>
      <c r="Z25" s="35">
        <v>0</v>
      </c>
      <c r="AA25" s="35">
        <v>0</v>
      </c>
      <c r="AB25" s="35">
        <v>0</v>
      </c>
      <c r="AC25" s="35">
        <v>1</v>
      </c>
      <c r="AD25" s="35">
        <v>0</v>
      </c>
      <c r="AE25" s="35">
        <v>0</v>
      </c>
      <c r="AF25" s="35">
        <v>0</v>
      </c>
      <c r="AG25" s="35">
        <v>171</v>
      </c>
      <c r="AH25" s="2">
        <v>0</v>
      </c>
      <c r="AI25" s="2">
        <v>794</v>
      </c>
      <c r="AJ25" s="2">
        <v>0</v>
      </c>
      <c r="AK25" s="44">
        <f t="shared" si="2"/>
        <v>1142</v>
      </c>
      <c r="AL25" s="50">
        <v>0</v>
      </c>
      <c r="AM25" s="48">
        <v>205</v>
      </c>
      <c r="AN25" s="48">
        <v>0</v>
      </c>
      <c r="AO25" s="48">
        <v>0</v>
      </c>
      <c r="AP25" s="59">
        <v>0</v>
      </c>
      <c r="AQ25" s="61">
        <f t="shared" si="3"/>
        <v>205</v>
      </c>
    </row>
    <row r="26" spans="1:43" ht="15" customHeight="1">
      <c r="A26" s="21" t="s">
        <v>45</v>
      </c>
      <c r="B26" s="22" t="s">
        <v>46</v>
      </c>
      <c r="C26" s="23">
        <f t="shared" si="0"/>
        <v>10612</v>
      </c>
      <c r="D26" s="29"/>
      <c r="E26" s="6">
        <v>0</v>
      </c>
      <c r="F26" s="7">
        <v>6779</v>
      </c>
      <c r="G26" s="10">
        <v>0</v>
      </c>
      <c r="H26" s="7">
        <v>3202</v>
      </c>
      <c r="I26" s="7">
        <v>0</v>
      </c>
      <c r="J26" s="10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29</v>
      </c>
      <c r="T26" s="7">
        <v>0</v>
      </c>
      <c r="U26" s="7">
        <v>0</v>
      </c>
      <c r="V26" s="17">
        <f t="shared" si="1"/>
        <v>10010</v>
      </c>
      <c r="W26" s="36">
        <v>165</v>
      </c>
      <c r="X26" s="36">
        <v>0</v>
      </c>
      <c r="Y26" s="36">
        <v>116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160</v>
      </c>
      <c r="AH26" s="11">
        <v>0</v>
      </c>
      <c r="AI26" s="11">
        <v>0</v>
      </c>
      <c r="AJ26" s="5">
        <v>0</v>
      </c>
      <c r="AK26" s="45">
        <f t="shared" si="2"/>
        <v>441</v>
      </c>
      <c r="AL26" s="51">
        <v>1</v>
      </c>
      <c r="AM26" s="49">
        <v>160</v>
      </c>
      <c r="AN26" s="49">
        <v>0</v>
      </c>
      <c r="AO26" s="49">
        <v>0</v>
      </c>
      <c r="AP26" s="58">
        <v>0</v>
      </c>
      <c r="AQ26" s="41">
        <f t="shared" si="3"/>
        <v>161</v>
      </c>
    </row>
    <row r="27" spans="1:43" ht="15" customHeight="1">
      <c r="A27" s="18" t="s">
        <v>47</v>
      </c>
      <c r="B27" s="19" t="s">
        <v>48</v>
      </c>
      <c r="C27" s="20">
        <f t="shared" si="0"/>
        <v>5566</v>
      </c>
      <c r="D27" s="29"/>
      <c r="E27" s="3">
        <v>0</v>
      </c>
      <c r="F27" s="9">
        <v>3647</v>
      </c>
      <c r="G27" s="4">
        <v>0</v>
      </c>
      <c r="H27" s="4">
        <v>570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1038</v>
      </c>
      <c r="R27" s="4">
        <v>0</v>
      </c>
      <c r="S27" s="4">
        <v>10</v>
      </c>
      <c r="T27" s="4">
        <v>0</v>
      </c>
      <c r="U27" s="4">
        <v>0</v>
      </c>
      <c r="V27" s="16">
        <f t="shared" si="1"/>
        <v>5265</v>
      </c>
      <c r="W27" s="35">
        <v>107</v>
      </c>
      <c r="X27" s="35">
        <v>0</v>
      </c>
      <c r="Y27" s="35">
        <v>33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37</v>
      </c>
      <c r="AH27" s="2">
        <v>0</v>
      </c>
      <c r="AI27" s="2">
        <v>85</v>
      </c>
      <c r="AJ27" s="2">
        <v>0</v>
      </c>
      <c r="AK27" s="44">
        <f t="shared" si="2"/>
        <v>262</v>
      </c>
      <c r="AL27" s="50">
        <v>0</v>
      </c>
      <c r="AM27" s="48">
        <v>39</v>
      </c>
      <c r="AN27" s="48">
        <v>0</v>
      </c>
      <c r="AO27" s="48">
        <v>0</v>
      </c>
      <c r="AP27" s="59">
        <v>0</v>
      </c>
      <c r="AQ27" s="61">
        <f t="shared" si="3"/>
        <v>39</v>
      </c>
    </row>
    <row r="28" spans="1:43" ht="15" customHeight="1">
      <c r="A28" s="21" t="s">
        <v>49</v>
      </c>
      <c r="B28" s="22" t="s">
        <v>50</v>
      </c>
      <c r="C28" s="23">
        <f t="shared" si="0"/>
        <v>7027</v>
      </c>
      <c r="D28" s="29"/>
      <c r="E28" s="6">
        <v>0</v>
      </c>
      <c r="F28" s="7">
        <v>4463</v>
      </c>
      <c r="G28" s="10">
        <v>0</v>
      </c>
      <c r="H28" s="7">
        <v>1291</v>
      </c>
      <c r="I28" s="7">
        <v>0</v>
      </c>
      <c r="J28" s="10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745</v>
      </c>
      <c r="R28" s="7">
        <v>0</v>
      </c>
      <c r="S28" s="7">
        <v>17</v>
      </c>
      <c r="T28" s="7">
        <v>0</v>
      </c>
      <c r="U28" s="7">
        <v>0</v>
      </c>
      <c r="V28" s="17">
        <f t="shared" si="1"/>
        <v>6516</v>
      </c>
      <c r="W28" s="36">
        <v>248</v>
      </c>
      <c r="X28" s="36">
        <v>0</v>
      </c>
      <c r="Y28" s="36">
        <v>84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38</v>
      </c>
      <c r="AH28" s="11">
        <v>0</v>
      </c>
      <c r="AI28" s="11">
        <v>74</v>
      </c>
      <c r="AJ28" s="5">
        <v>0</v>
      </c>
      <c r="AK28" s="45">
        <f t="shared" si="2"/>
        <v>444</v>
      </c>
      <c r="AL28" s="51">
        <v>0</v>
      </c>
      <c r="AM28" s="49">
        <v>67</v>
      </c>
      <c r="AN28" s="49">
        <v>0</v>
      </c>
      <c r="AO28" s="49">
        <v>0</v>
      </c>
      <c r="AP28" s="58">
        <v>0</v>
      </c>
      <c r="AQ28" s="41">
        <f t="shared" si="3"/>
        <v>67</v>
      </c>
    </row>
    <row r="29" spans="1:43" ht="15" customHeight="1">
      <c r="A29" s="18" t="s">
        <v>51</v>
      </c>
      <c r="B29" s="19" t="s">
        <v>52</v>
      </c>
      <c r="C29" s="20">
        <f t="shared" si="0"/>
        <v>5502</v>
      </c>
      <c r="D29" s="29"/>
      <c r="E29" s="3">
        <v>0</v>
      </c>
      <c r="F29" s="9">
        <v>3179</v>
      </c>
      <c r="G29" s="4">
        <v>0</v>
      </c>
      <c r="H29" s="4">
        <v>906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806</v>
      </c>
      <c r="R29" s="4">
        <v>0</v>
      </c>
      <c r="S29" s="4">
        <v>35</v>
      </c>
      <c r="T29" s="4">
        <v>0</v>
      </c>
      <c r="U29" s="4">
        <v>0</v>
      </c>
      <c r="V29" s="16">
        <f t="shared" si="1"/>
        <v>4926</v>
      </c>
      <c r="W29" s="35">
        <v>257</v>
      </c>
      <c r="X29" s="35">
        <v>0</v>
      </c>
      <c r="Y29" s="35">
        <v>103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96</v>
      </c>
      <c r="AH29" s="2">
        <v>0</v>
      </c>
      <c r="AI29" s="2">
        <v>84</v>
      </c>
      <c r="AJ29" s="2">
        <v>0</v>
      </c>
      <c r="AK29" s="44">
        <f t="shared" si="2"/>
        <v>540</v>
      </c>
      <c r="AL29" s="50">
        <v>0</v>
      </c>
      <c r="AM29" s="48">
        <v>36</v>
      </c>
      <c r="AN29" s="48">
        <v>0</v>
      </c>
      <c r="AO29" s="48">
        <v>0</v>
      </c>
      <c r="AP29" s="59">
        <v>0</v>
      </c>
      <c r="AQ29" s="61">
        <f t="shared" si="3"/>
        <v>36</v>
      </c>
    </row>
    <row r="30" spans="1:43" ht="15" customHeight="1">
      <c r="A30" s="21" t="s">
        <v>53</v>
      </c>
      <c r="B30" s="22" t="s">
        <v>54</v>
      </c>
      <c r="C30" s="23">
        <f t="shared" si="0"/>
        <v>126507</v>
      </c>
      <c r="D30" s="29"/>
      <c r="E30" s="6">
        <v>0</v>
      </c>
      <c r="F30" s="7">
        <v>32796</v>
      </c>
      <c r="G30" s="10">
        <v>0</v>
      </c>
      <c r="H30" s="7">
        <v>11393</v>
      </c>
      <c r="I30" s="7">
        <v>0</v>
      </c>
      <c r="J30" s="10">
        <v>0</v>
      </c>
      <c r="K30" s="7">
        <v>0</v>
      </c>
      <c r="L30" s="7">
        <v>0</v>
      </c>
      <c r="M30" s="7">
        <v>2365</v>
      </c>
      <c r="N30" s="7">
        <v>0</v>
      </c>
      <c r="O30" s="7">
        <v>0</v>
      </c>
      <c r="P30" s="7">
        <v>8</v>
      </c>
      <c r="Q30" s="7">
        <v>48111</v>
      </c>
      <c r="R30" s="7">
        <v>0</v>
      </c>
      <c r="S30" s="7">
        <v>1952</v>
      </c>
      <c r="T30" s="7">
        <v>0</v>
      </c>
      <c r="U30" s="7">
        <v>1</v>
      </c>
      <c r="V30" s="17">
        <f t="shared" si="1"/>
        <v>96626</v>
      </c>
      <c r="W30" s="36">
        <v>1758</v>
      </c>
      <c r="X30" s="36">
        <v>0</v>
      </c>
      <c r="Y30" s="36">
        <v>460</v>
      </c>
      <c r="Z30" s="36">
        <v>1</v>
      </c>
      <c r="AA30" s="36">
        <v>0</v>
      </c>
      <c r="AB30" s="36">
        <v>0</v>
      </c>
      <c r="AC30" s="36">
        <v>14498</v>
      </c>
      <c r="AD30" s="36">
        <v>0</v>
      </c>
      <c r="AE30" s="36">
        <v>1</v>
      </c>
      <c r="AF30" s="36">
        <v>0</v>
      </c>
      <c r="AG30" s="36">
        <v>7571</v>
      </c>
      <c r="AH30" s="11">
        <v>0</v>
      </c>
      <c r="AI30" s="11">
        <v>3255</v>
      </c>
      <c r="AJ30" s="5">
        <v>3</v>
      </c>
      <c r="AK30" s="45">
        <f t="shared" si="2"/>
        <v>27547</v>
      </c>
      <c r="AL30" s="51">
        <v>17</v>
      </c>
      <c r="AM30" s="49">
        <v>2317</v>
      </c>
      <c r="AN30" s="49">
        <v>0</v>
      </c>
      <c r="AO30" s="49">
        <v>0</v>
      </c>
      <c r="AP30" s="58">
        <v>0</v>
      </c>
      <c r="AQ30" s="41">
        <f t="shared" si="3"/>
        <v>2334</v>
      </c>
    </row>
    <row r="31" spans="1:43" ht="15" customHeight="1">
      <c r="A31" s="18" t="s">
        <v>55</v>
      </c>
      <c r="B31" s="19" t="s">
        <v>56</v>
      </c>
      <c r="C31" s="20">
        <f t="shared" si="0"/>
        <v>15664</v>
      </c>
      <c r="D31" s="29"/>
      <c r="E31" s="3">
        <v>0</v>
      </c>
      <c r="F31" s="9">
        <v>14269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28</v>
      </c>
      <c r="T31" s="4">
        <v>0</v>
      </c>
      <c r="U31" s="4">
        <v>0</v>
      </c>
      <c r="V31" s="16">
        <f t="shared" si="1"/>
        <v>14297</v>
      </c>
      <c r="W31" s="35">
        <v>439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1</v>
      </c>
      <c r="AD31" s="35">
        <v>0</v>
      </c>
      <c r="AE31" s="35">
        <v>0</v>
      </c>
      <c r="AF31" s="35">
        <v>0</v>
      </c>
      <c r="AG31" s="35">
        <v>515</v>
      </c>
      <c r="AH31" s="2">
        <v>0</v>
      </c>
      <c r="AI31" s="2">
        <v>0</v>
      </c>
      <c r="AJ31" s="2">
        <v>0</v>
      </c>
      <c r="AK31" s="44">
        <f t="shared" si="2"/>
        <v>955</v>
      </c>
      <c r="AL31" s="50">
        <v>0</v>
      </c>
      <c r="AM31" s="48">
        <v>412</v>
      </c>
      <c r="AN31" s="48">
        <v>0</v>
      </c>
      <c r="AO31" s="48">
        <v>0</v>
      </c>
      <c r="AP31" s="59">
        <v>0</v>
      </c>
      <c r="AQ31" s="61">
        <f t="shared" si="3"/>
        <v>412</v>
      </c>
    </row>
    <row r="32" spans="1:43" ht="15" customHeight="1">
      <c r="A32" s="21" t="s">
        <v>57</v>
      </c>
      <c r="B32" s="22" t="s">
        <v>58</v>
      </c>
      <c r="C32" s="23">
        <f t="shared" si="0"/>
        <v>8234</v>
      </c>
      <c r="D32" s="29"/>
      <c r="E32" s="6">
        <v>0</v>
      </c>
      <c r="F32" s="7">
        <v>5235</v>
      </c>
      <c r="G32" s="10">
        <v>0</v>
      </c>
      <c r="H32" s="7">
        <v>2556</v>
      </c>
      <c r="I32" s="7">
        <v>0</v>
      </c>
      <c r="J32" s="10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23</v>
      </c>
      <c r="T32" s="7">
        <v>0</v>
      </c>
      <c r="U32" s="7">
        <v>0</v>
      </c>
      <c r="V32" s="17">
        <f t="shared" si="1"/>
        <v>7814</v>
      </c>
      <c r="W32" s="36">
        <v>147</v>
      </c>
      <c r="X32" s="36">
        <v>0</v>
      </c>
      <c r="Y32" s="36">
        <v>136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99</v>
      </c>
      <c r="AH32" s="11">
        <v>0</v>
      </c>
      <c r="AI32" s="11">
        <v>0</v>
      </c>
      <c r="AJ32" s="5">
        <v>0</v>
      </c>
      <c r="AK32" s="45">
        <f t="shared" si="2"/>
        <v>382</v>
      </c>
      <c r="AL32" s="51">
        <v>0</v>
      </c>
      <c r="AM32" s="49">
        <v>38</v>
      </c>
      <c r="AN32" s="49">
        <v>0</v>
      </c>
      <c r="AO32" s="49">
        <v>0</v>
      </c>
      <c r="AP32" s="58">
        <v>0</v>
      </c>
      <c r="AQ32" s="41">
        <f t="shared" si="3"/>
        <v>38</v>
      </c>
    </row>
    <row r="33" spans="1:43" ht="15" customHeight="1">
      <c r="A33" s="18" t="s">
        <v>59</v>
      </c>
      <c r="B33" s="19" t="s">
        <v>60</v>
      </c>
      <c r="C33" s="20">
        <f t="shared" si="0"/>
        <v>4286</v>
      </c>
      <c r="D33" s="29"/>
      <c r="E33" s="3">
        <v>0</v>
      </c>
      <c r="F33" s="9">
        <v>3172</v>
      </c>
      <c r="G33" s="4">
        <v>0</v>
      </c>
      <c r="H33" s="4">
        <v>806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33</v>
      </c>
      <c r="T33" s="4">
        <v>0</v>
      </c>
      <c r="U33" s="4">
        <v>0</v>
      </c>
      <c r="V33" s="16">
        <f t="shared" si="1"/>
        <v>4012</v>
      </c>
      <c r="W33" s="35">
        <v>100</v>
      </c>
      <c r="X33" s="35">
        <v>0</v>
      </c>
      <c r="Y33" s="35">
        <v>45</v>
      </c>
      <c r="Z33" s="35">
        <v>0</v>
      </c>
      <c r="AA33" s="35">
        <v>0</v>
      </c>
      <c r="AB33" s="35">
        <v>0</v>
      </c>
      <c r="AC33" s="35">
        <v>1</v>
      </c>
      <c r="AD33" s="35">
        <v>0</v>
      </c>
      <c r="AE33" s="35">
        <v>0</v>
      </c>
      <c r="AF33" s="35">
        <v>0</v>
      </c>
      <c r="AG33" s="35">
        <v>66</v>
      </c>
      <c r="AH33" s="2">
        <v>0</v>
      </c>
      <c r="AI33" s="2">
        <v>0</v>
      </c>
      <c r="AJ33" s="2">
        <v>0</v>
      </c>
      <c r="AK33" s="44">
        <f t="shared" si="2"/>
        <v>212</v>
      </c>
      <c r="AL33" s="50">
        <v>0</v>
      </c>
      <c r="AM33" s="48">
        <v>62</v>
      </c>
      <c r="AN33" s="48">
        <v>0</v>
      </c>
      <c r="AO33" s="48">
        <v>0</v>
      </c>
      <c r="AP33" s="59">
        <v>0</v>
      </c>
      <c r="AQ33" s="61">
        <f t="shared" si="3"/>
        <v>62</v>
      </c>
    </row>
    <row r="34" spans="1:43" ht="15" customHeight="1">
      <c r="A34" s="21" t="s">
        <v>61</v>
      </c>
      <c r="B34" s="22" t="s">
        <v>62</v>
      </c>
      <c r="C34" s="23">
        <f t="shared" si="0"/>
        <v>5871</v>
      </c>
      <c r="D34" s="29"/>
      <c r="E34" s="6">
        <v>0</v>
      </c>
      <c r="F34" s="7">
        <v>0</v>
      </c>
      <c r="G34" s="10">
        <v>5425</v>
      </c>
      <c r="H34" s="7">
        <v>0</v>
      </c>
      <c r="I34" s="7">
        <v>0</v>
      </c>
      <c r="J34" s="10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64</v>
      </c>
      <c r="T34" s="7">
        <v>0</v>
      </c>
      <c r="U34" s="7">
        <v>0</v>
      </c>
      <c r="V34" s="17">
        <f t="shared" si="1"/>
        <v>5489</v>
      </c>
      <c r="W34" s="36">
        <v>0</v>
      </c>
      <c r="X34" s="36">
        <v>92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1</v>
      </c>
      <c r="AE34" s="36">
        <v>0</v>
      </c>
      <c r="AF34" s="36">
        <v>0</v>
      </c>
      <c r="AG34" s="36">
        <v>77</v>
      </c>
      <c r="AH34" s="11">
        <v>0</v>
      </c>
      <c r="AI34" s="11">
        <v>0</v>
      </c>
      <c r="AJ34" s="5">
        <v>0</v>
      </c>
      <c r="AK34" s="45">
        <f t="shared" si="2"/>
        <v>170</v>
      </c>
      <c r="AL34" s="51">
        <v>0</v>
      </c>
      <c r="AM34" s="49">
        <v>212</v>
      </c>
      <c r="AN34" s="49">
        <v>0</v>
      </c>
      <c r="AO34" s="49">
        <v>0</v>
      </c>
      <c r="AP34" s="58">
        <v>0</v>
      </c>
      <c r="AQ34" s="41">
        <f t="shared" si="3"/>
        <v>212</v>
      </c>
    </row>
    <row r="35" spans="1:43" ht="15" customHeight="1">
      <c r="A35" s="18" t="s">
        <v>63</v>
      </c>
      <c r="B35" s="19" t="s">
        <v>64</v>
      </c>
      <c r="C35" s="20">
        <f aca="true" t="shared" si="4" ref="C35:C66">SUM(AQ35,AK35,V35)</f>
        <v>30515</v>
      </c>
      <c r="D35" s="29"/>
      <c r="E35" s="3">
        <v>0</v>
      </c>
      <c r="F35" s="9">
        <v>11292</v>
      </c>
      <c r="G35" s="4">
        <v>4444</v>
      </c>
      <c r="H35" s="4">
        <v>4013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4934</v>
      </c>
      <c r="R35" s="4">
        <v>0</v>
      </c>
      <c r="S35" s="4">
        <v>1488</v>
      </c>
      <c r="T35" s="4">
        <v>0</v>
      </c>
      <c r="U35" s="4">
        <v>0</v>
      </c>
      <c r="V35" s="16">
        <f aca="true" t="shared" si="5" ref="V35:V66">SUM(E35:U35)</f>
        <v>26171</v>
      </c>
      <c r="W35" s="35">
        <v>412</v>
      </c>
      <c r="X35" s="35">
        <v>107</v>
      </c>
      <c r="Y35" s="35">
        <v>162</v>
      </c>
      <c r="Z35" s="35">
        <v>0</v>
      </c>
      <c r="AA35" s="35">
        <v>0</v>
      </c>
      <c r="AB35" s="35">
        <v>0</v>
      </c>
      <c r="AC35" s="35">
        <v>6</v>
      </c>
      <c r="AD35" s="35">
        <v>0</v>
      </c>
      <c r="AE35" s="35">
        <v>0</v>
      </c>
      <c r="AF35" s="35">
        <v>0</v>
      </c>
      <c r="AG35" s="35">
        <v>2878</v>
      </c>
      <c r="AH35" s="2">
        <v>0</v>
      </c>
      <c r="AI35" s="2">
        <v>198</v>
      </c>
      <c r="AJ35" s="2">
        <v>0</v>
      </c>
      <c r="AK35" s="44">
        <f aca="true" t="shared" si="6" ref="AK35:AK66">SUM(W35:AJ35)</f>
        <v>3763</v>
      </c>
      <c r="AL35" s="50">
        <v>0</v>
      </c>
      <c r="AM35" s="48">
        <v>581</v>
      </c>
      <c r="AN35" s="48">
        <v>0</v>
      </c>
      <c r="AO35" s="48">
        <v>0</v>
      </c>
      <c r="AP35" s="59">
        <v>0</v>
      </c>
      <c r="AQ35" s="61">
        <f t="shared" si="3"/>
        <v>581</v>
      </c>
    </row>
    <row r="36" spans="1:43" ht="15" customHeight="1">
      <c r="A36" s="21" t="s">
        <v>65</v>
      </c>
      <c r="B36" s="22" t="s">
        <v>66</v>
      </c>
      <c r="C36" s="23">
        <f t="shared" si="4"/>
        <v>8813</v>
      </c>
      <c r="D36" s="29"/>
      <c r="E36" s="6">
        <v>0</v>
      </c>
      <c r="F36" s="7">
        <v>0</v>
      </c>
      <c r="G36" s="10">
        <v>8355</v>
      </c>
      <c r="H36" s="7">
        <v>0</v>
      </c>
      <c r="I36" s="7">
        <v>0</v>
      </c>
      <c r="J36" s="10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2</v>
      </c>
      <c r="Q36" s="7">
        <v>0</v>
      </c>
      <c r="R36" s="7">
        <v>0</v>
      </c>
      <c r="S36" s="7">
        <v>40</v>
      </c>
      <c r="T36" s="7">
        <v>0</v>
      </c>
      <c r="U36" s="7">
        <v>0</v>
      </c>
      <c r="V36" s="17">
        <f t="shared" si="5"/>
        <v>8397</v>
      </c>
      <c r="W36" s="36">
        <v>0</v>
      </c>
      <c r="X36" s="36">
        <v>165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1</v>
      </c>
      <c r="AE36" s="36">
        <v>0</v>
      </c>
      <c r="AF36" s="36">
        <v>0</v>
      </c>
      <c r="AG36" s="36">
        <v>64</v>
      </c>
      <c r="AH36" s="11">
        <v>0</v>
      </c>
      <c r="AI36" s="11">
        <v>0</v>
      </c>
      <c r="AJ36" s="5">
        <v>0</v>
      </c>
      <c r="AK36" s="45">
        <f t="shared" si="6"/>
        <v>230</v>
      </c>
      <c r="AL36" s="51">
        <v>0</v>
      </c>
      <c r="AM36" s="49">
        <v>186</v>
      </c>
      <c r="AN36" s="49">
        <v>0</v>
      </c>
      <c r="AO36" s="49">
        <v>0</v>
      </c>
      <c r="AP36" s="58">
        <v>0</v>
      </c>
      <c r="AQ36" s="41">
        <f t="shared" si="3"/>
        <v>186</v>
      </c>
    </row>
    <row r="37" spans="1:43" ht="15" customHeight="1">
      <c r="A37" s="18" t="s">
        <v>67</v>
      </c>
      <c r="B37" s="19" t="s">
        <v>68</v>
      </c>
      <c r="C37" s="20">
        <f t="shared" si="4"/>
        <v>8874</v>
      </c>
      <c r="D37" s="29"/>
      <c r="E37" s="3">
        <v>0</v>
      </c>
      <c r="F37" s="9">
        <v>6115</v>
      </c>
      <c r="G37" s="4">
        <v>938</v>
      </c>
      <c r="H37" s="4">
        <v>1314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30</v>
      </c>
      <c r="T37" s="4">
        <v>0</v>
      </c>
      <c r="U37" s="4">
        <v>0</v>
      </c>
      <c r="V37" s="16">
        <f t="shared" si="5"/>
        <v>8398</v>
      </c>
      <c r="W37" s="35">
        <v>105</v>
      </c>
      <c r="X37" s="35">
        <v>16</v>
      </c>
      <c r="Y37" s="35">
        <v>48</v>
      </c>
      <c r="Z37" s="35">
        <v>0</v>
      </c>
      <c r="AA37" s="35">
        <v>0</v>
      </c>
      <c r="AB37" s="35">
        <v>0</v>
      </c>
      <c r="AC37" s="35">
        <v>1</v>
      </c>
      <c r="AD37" s="35">
        <v>0</v>
      </c>
      <c r="AE37" s="35">
        <v>0</v>
      </c>
      <c r="AF37" s="35">
        <v>0</v>
      </c>
      <c r="AG37" s="35">
        <v>154</v>
      </c>
      <c r="AH37" s="2">
        <v>0</v>
      </c>
      <c r="AI37" s="2">
        <v>0</v>
      </c>
      <c r="AJ37" s="2">
        <v>0</v>
      </c>
      <c r="AK37" s="44">
        <f t="shared" si="6"/>
        <v>324</v>
      </c>
      <c r="AL37" s="50">
        <v>0</v>
      </c>
      <c r="AM37" s="48">
        <v>152</v>
      </c>
      <c r="AN37" s="48">
        <v>0</v>
      </c>
      <c r="AO37" s="48">
        <v>0</v>
      </c>
      <c r="AP37" s="59">
        <v>0</v>
      </c>
      <c r="AQ37" s="61">
        <f t="shared" si="3"/>
        <v>152</v>
      </c>
    </row>
    <row r="38" spans="1:43" ht="15" customHeight="1">
      <c r="A38" s="21" t="s">
        <v>69</v>
      </c>
      <c r="B38" s="22" t="s">
        <v>70</v>
      </c>
      <c r="C38" s="23">
        <f t="shared" si="4"/>
        <v>8970</v>
      </c>
      <c r="D38" s="29"/>
      <c r="E38" s="6">
        <v>0</v>
      </c>
      <c r="F38" s="7">
        <v>0</v>
      </c>
      <c r="G38" s="10">
        <v>5637</v>
      </c>
      <c r="H38" s="7">
        <v>2733</v>
      </c>
      <c r="I38" s="7">
        <v>0</v>
      </c>
      <c r="J38" s="10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81</v>
      </c>
      <c r="T38" s="7">
        <v>0</v>
      </c>
      <c r="U38" s="7">
        <v>0</v>
      </c>
      <c r="V38" s="17">
        <f t="shared" si="5"/>
        <v>8451</v>
      </c>
      <c r="W38" s="36">
        <v>0</v>
      </c>
      <c r="X38" s="36">
        <v>95</v>
      </c>
      <c r="Y38" s="36">
        <v>68</v>
      </c>
      <c r="Z38" s="36">
        <v>0</v>
      </c>
      <c r="AA38" s="36">
        <v>0</v>
      </c>
      <c r="AB38" s="36">
        <v>0</v>
      </c>
      <c r="AC38" s="36">
        <v>0</v>
      </c>
      <c r="AD38" s="36">
        <v>1</v>
      </c>
      <c r="AE38" s="36">
        <v>0</v>
      </c>
      <c r="AF38" s="36">
        <v>0</v>
      </c>
      <c r="AG38" s="36">
        <v>204</v>
      </c>
      <c r="AH38" s="11">
        <v>0</v>
      </c>
      <c r="AI38" s="11">
        <v>0</v>
      </c>
      <c r="AJ38" s="5">
        <v>0</v>
      </c>
      <c r="AK38" s="45">
        <f t="shared" si="6"/>
        <v>368</v>
      </c>
      <c r="AL38" s="51">
        <v>0</v>
      </c>
      <c r="AM38" s="49">
        <v>151</v>
      </c>
      <c r="AN38" s="49">
        <v>0</v>
      </c>
      <c r="AO38" s="49">
        <v>0</v>
      </c>
      <c r="AP38" s="58">
        <v>0</v>
      </c>
      <c r="AQ38" s="41">
        <f t="shared" si="3"/>
        <v>151</v>
      </c>
    </row>
    <row r="39" spans="1:43" ht="15" customHeight="1">
      <c r="A39" s="18" t="s">
        <v>71</v>
      </c>
      <c r="B39" s="19" t="s">
        <v>72</v>
      </c>
      <c r="C39" s="20">
        <f t="shared" si="4"/>
        <v>7764</v>
      </c>
      <c r="D39" s="29"/>
      <c r="E39" s="3">
        <v>0</v>
      </c>
      <c r="F39" s="9">
        <v>3752</v>
      </c>
      <c r="G39" s="4">
        <v>3673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75</v>
      </c>
      <c r="T39" s="4">
        <v>0</v>
      </c>
      <c r="U39" s="4">
        <v>0</v>
      </c>
      <c r="V39" s="16">
        <f t="shared" si="5"/>
        <v>7501</v>
      </c>
      <c r="W39" s="35">
        <v>42</v>
      </c>
      <c r="X39" s="35">
        <v>34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87</v>
      </c>
      <c r="AH39" s="2">
        <v>0</v>
      </c>
      <c r="AI39" s="2">
        <v>0</v>
      </c>
      <c r="AJ39" s="2">
        <v>0</v>
      </c>
      <c r="AK39" s="44">
        <f t="shared" si="6"/>
        <v>163</v>
      </c>
      <c r="AL39" s="50">
        <v>0</v>
      </c>
      <c r="AM39" s="48">
        <v>100</v>
      </c>
      <c r="AN39" s="48">
        <v>0</v>
      </c>
      <c r="AO39" s="48">
        <v>0</v>
      </c>
      <c r="AP39" s="59">
        <v>0</v>
      </c>
      <c r="AQ39" s="61">
        <f t="shared" si="3"/>
        <v>100</v>
      </c>
    </row>
    <row r="40" spans="1:43" ht="15" customHeight="1">
      <c r="A40" s="21" t="s">
        <v>73</v>
      </c>
      <c r="B40" s="22" t="s">
        <v>74</v>
      </c>
      <c r="C40" s="23">
        <f t="shared" si="4"/>
        <v>7162</v>
      </c>
      <c r="D40" s="29"/>
      <c r="E40" s="6">
        <v>0</v>
      </c>
      <c r="F40" s="7">
        <v>6694</v>
      </c>
      <c r="G40" s="10">
        <v>0</v>
      </c>
      <c r="H40" s="7">
        <v>0</v>
      </c>
      <c r="I40" s="7">
        <v>0</v>
      </c>
      <c r="J40" s="10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1</v>
      </c>
      <c r="R40" s="7">
        <v>0</v>
      </c>
      <c r="S40" s="7">
        <v>42</v>
      </c>
      <c r="T40" s="7">
        <v>0</v>
      </c>
      <c r="U40" s="7">
        <v>0</v>
      </c>
      <c r="V40" s="17">
        <f t="shared" si="5"/>
        <v>6737</v>
      </c>
      <c r="W40" s="36">
        <v>169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142</v>
      </c>
      <c r="AH40" s="11">
        <v>0</v>
      </c>
      <c r="AI40" s="11">
        <v>0</v>
      </c>
      <c r="AJ40" s="5">
        <v>0</v>
      </c>
      <c r="AK40" s="45">
        <f t="shared" si="6"/>
        <v>311</v>
      </c>
      <c r="AL40" s="51">
        <v>0</v>
      </c>
      <c r="AM40" s="49">
        <v>114</v>
      </c>
      <c r="AN40" s="49">
        <v>0</v>
      </c>
      <c r="AO40" s="49">
        <v>0</v>
      </c>
      <c r="AP40" s="58">
        <v>0</v>
      </c>
      <c r="AQ40" s="41">
        <f t="shared" si="3"/>
        <v>114</v>
      </c>
    </row>
    <row r="41" spans="1:43" ht="15" customHeight="1">
      <c r="A41" s="18" t="s">
        <v>75</v>
      </c>
      <c r="B41" s="19" t="s">
        <v>76</v>
      </c>
      <c r="C41" s="20">
        <f t="shared" si="4"/>
        <v>6888</v>
      </c>
      <c r="D41" s="29"/>
      <c r="E41" s="3">
        <v>0</v>
      </c>
      <c r="F41" s="9">
        <v>0</v>
      </c>
      <c r="G41" s="4">
        <v>6359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132</v>
      </c>
      <c r="T41" s="4">
        <v>0</v>
      </c>
      <c r="U41" s="4">
        <v>0</v>
      </c>
      <c r="V41" s="16">
        <f t="shared" si="5"/>
        <v>6491</v>
      </c>
      <c r="W41" s="35">
        <v>0</v>
      </c>
      <c r="X41" s="35">
        <v>76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85</v>
      </c>
      <c r="AH41" s="2">
        <v>0</v>
      </c>
      <c r="AI41" s="2">
        <v>0</v>
      </c>
      <c r="AJ41" s="2">
        <v>0</v>
      </c>
      <c r="AK41" s="44">
        <f t="shared" si="6"/>
        <v>161</v>
      </c>
      <c r="AL41" s="50">
        <v>0</v>
      </c>
      <c r="AM41" s="48">
        <v>234</v>
      </c>
      <c r="AN41" s="48">
        <v>0</v>
      </c>
      <c r="AO41" s="48">
        <v>2</v>
      </c>
      <c r="AP41" s="59">
        <v>0</v>
      </c>
      <c r="AQ41" s="61">
        <f t="shared" si="3"/>
        <v>236</v>
      </c>
    </row>
    <row r="42" spans="1:43" ht="15" customHeight="1">
      <c r="A42" s="21" t="s">
        <v>77</v>
      </c>
      <c r="B42" s="22" t="s">
        <v>78</v>
      </c>
      <c r="C42" s="23">
        <f t="shared" si="4"/>
        <v>3229</v>
      </c>
      <c r="D42" s="29"/>
      <c r="E42" s="6">
        <v>0</v>
      </c>
      <c r="F42" s="7">
        <v>2554</v>
      </c>
      <c r="G42" s="10">
        <v>0</v>
      </c>
      <c r="H42" s="7">
        <v>394</v>
      </c>
      <c r="I42" s="7">
        <v>0</v>
      </c>
      <c r="J42" s="10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28</v>
      </c>
      <c r="T42" s="7">
        <v>0</v>
      </c>
      <c r="U42" s="7">
        <v>0</v>
      </c>
      <c r="V42" s="17">
        <f t="shared" si="5"/>
        <v>2976</v>
      </c>
      <c r="W42" s="36">
        <v>116</v>
      </c>
      <c r="X42" s="36">
        <v>0</v>
      </c>
      <c r="Y42" s="36">
        <v>21</v>
      </c>
      <c r="Z42" s="36">
        <v>0</v>
      </c>
      <c r="AA42" s="36">
        <v>0</v>
      </c>
      <c r="AB42" s="36">
        <v>0</v>
      </c>
      <c r="AC42" s="36">
        <v>2</v>
      </c>
      <c r="AD42" s="36">
        <v>0</v>
      </c>
      <c r="AE42" s="36">
        <v>0</v>
      </c>
      <c r="AF42" s="36">
        <v>0</v>
      </c>
      <c r="AG42" s="36">
        <v>108</v>
      </c>
      <c r="AH42" s="11">
        <v>0</v>
      </c>
      <c r="AI42" s="11">
        <v>0</v>
      </c>
      <c r="AJ42" s="5">
        <v>0</v>
      </c>
      <c r="AK42" s="45">
        <f t="shared" si="6"/>
        <v>247</v>
      </c>
      <c r="AL42" s="51">
        <v>0</v>
      </c>
      <c r="AM42" s="49">
        <v>6</v>
      </c>
      <c r="AN42" s="49">
        <v>0</v>
      </c>
      <c r="AO42" s="49">
        <v>0</v>
      </c>
      <c r="AP42" s="58">
        <v>0</v>
      </c>
      <c r="AQ42" s="41">
        <f t="shared" si="3"/>
        <v>6</v>
      </c>
    </row>
    <row r="43" spans="1:43" ht="15" customHeight="1">
      <c r="A43" s="18" t="s">
        <v>79</v>
      </c>
      <c r="B43" s="19" t="s">
        <v>134</v>
      </c>
      <c r="C43" s="20">
        <f t="shared" si="4"/>
        <v>19804</v>
      </c>
      <c r="D43" s="29"/>
      <c r="E43" s="3">
        <v>0</v>
      </c>
      <c r="F43" s="9">
        <v>3406</v>
      </c>
      <c r="G43" s="4">
        <v>15402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1</v>
      </c>
      <c r="Q43" s="4">
        <v>0</v>
      </c>
      <c r="R43" s="4">
        <v>0</v>
      </c>
      <c r="S43" s="4">
        <v>192</v>
      </c>
      <c r="T43" s="4">
        <v>0</v>
      </c>
      <c r="U43" s="4">
        <v>0</v>
      </c>
      <c r="V43" s="16">
        <f t="shared" si="5"/>
        <v>19001</v>
      </c>
      <c r="W43" s="35">
        <v>51</v>
      </c>
      <c r="X43" s="35">
        <v>108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223</v>
      </c>
      <c r="AH43" s="2">
        <v>0</v>
      </c>
      <c r="AI43" s="2">
        <v>0</v>
      </c>
      <c r="AJ43" s="2">
        <v>0</v>
      </c>
      <c r="AK43" s="44">
        <f t="shared" si="6"/>
        <v>382</v>
      </c>
      <c r="AL43" s="50">
        <v>0</v>
      </c>
      <c r="AM43" s="48">
        <v>421</v>
      </c>
      <c r="AN43" s="48">
        <v>0</v>
      </c>
      <c r="AO43" s="48">
        <v>0</v>
      </c>
      <c r="AP43" s="59">
        <v>0</v>
      </c>
      <c r="AQ43" s="61">
        <f t="shared" si="3"/>
        <v>421</v>
      </c>
    </row>
    <row r="44" spans="1:43" ht="15" customHeight="1">
      <c r="A44" s="21" t="s">
        <v>80</v>
      </c>
      <c r="B44" s="22" t="s">
        <v>81</v>
      </c>
      <c r="C44" s="23">
        <f t="shared" si="4"/>
        <v>5950</v>
      </c>
      <c r="D44" s="29"/>
      <c r="E44" s="6">
        <v>0</v>
      </c>
      <c r="F44" s="7">
        <v>4350</v>
      </c>
      <c r="G44" s="10">
        <v>0</v>
      </c>
      <c r="H44" s="7">
        <v>1270</v>
      </c>
      <c r="I44" s="7">
        <v>0</v>
      </c>
      <c r="J44" s="10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23</v>
      </c>
      <c r="T44" s="7">
        <v>0</v>
      </c>
      <c r="U44" s="7">
        <v>0</v>
      </c>
      <c r="V44" s="17">
        <f t="shared" si="5"/>
        <v>5643</v>
      </c>
      <c r="W44" s="36">
        <v>116</v>
      </c>
      <c r="X44" s="36">
        <v>0</v>
      </c>
      <c r="Y44" s="36">
        <v>73</v>
      </c>
      <c r="Z44" s="36">
        <v>0</v>
      </c>
      <c r="AA44" s="36">
        <v>0</v>
      </c>
      <c r="AB44" s="36">
        <v>0</v>
      </c>
      <c r="AC44" s="36">
        <v>1</v>
      </c>
      <c r="AD44" s="36">
        <v>0</v>
      </c>
      <c r="AE44" s="36">
        <v>0</v>
      </c>
      <c r="AF44" s="36">
        <v>0</v>
      </c>
      <c r="AG44" s="36">
        <v>89</v>
      </c>
      <c r="AH44" s="11">
        <v>0</v>
      </c>
      <c r="AI44" s="11">
        <v>0</v>
      </c>
      <c r="AJ44" s="5">
        <v>0</v>
      </c>
      <c r="AK44" s="45">
        <f t="shared" si="6"/>
        <v>279</v>
      </c>
      <c r="AL44" s="51">
        <v>0</v>
      </c>
      <c r="AM44" s="49">
        <v>28</v>
      </c>
      <c r="AN44" s="49">
        <v>0</v>
      </c>
      <c r="AO44" s="49">
        <v>0</v>
      </c>
      <c r="AP44" s="58">
        <v>0</v>
      </c>
      <c r="AQ44" s="41">
        <f t="shared" si="3"/>
        <v>28</v>
      </c>
    </row>
    <row r="45" spans="1:43" ht="15" customHeight="1">
      <c r="A45" s="18" t="s">
        <v>82</v>
      </c>
      <c r="B45" s="19" t="s">
        <v>135</v>
      </c>
      <c r="C45" s="20">
        <f t="shared" si="4"/>
        <v>6408</v>
      </c>
      <c r="D45" s="29"/>
      <c r="E45" s="3">
        <v>0</v>
      </c>
      <c r="F45" s="9">
        <v>6119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26</v>
      </c>
      <c r="T45" s="4">
        <v>0</v>
      </c>
      <c r="U45" s="4">
        <v>0</v>
      </c>
      <c r="V45" s="16">
        <f t="shared" si="5"/>
        <v>6146</v>
      </c>
      <c r="W45" s="35">
        <v>70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64</v>
      </c>
      <c r="AH45" s="2">
        <v>0</v>
      </c>
      <c r="AI45" s="2">
        <v>0</v>
      </c>
      <c r="AJ45" s="2">
        <v>0</v>
      </c>
      <c r="AK45" s="44">
        <f t="shared" si="6"/>
        <v>134</v>
      </c>
      <c r="AL45" s="50">
        <v>0</v>
      </c>
      <c r="AM45" s="48">
        <v>128</v>
      </c>
      <c r="AN45" s="48">
        <v>0</v>
      </c>
      <c r="AO45" s="48">
        <v>0</v>
      </c>
      <c r="AP45" s="59">
        <v>0</v>
      </c>
      <c r="AQ45" s="61">
        <f t="shared" si="3"/>
        <v>128</v>
      </c>
    </row>
    <row r="46" spans="1:43" ht="15" customHeight="1">
      <c r="A46" s="21" t="s">
        <v>83</v>
      </c>
      <c r="B46" s="22" t="s">
        <v>84</v>
      </c>
      <c r="C46" s="23">
        <f t="shared" si="4"/>
        <v>12226</v>
      </c>
      <c r="D46" s="29"/>
      <c r="E46" s="6">
        <v>0</v>
      </c>
      <c r="F46" s="7">
        <v>5929</v>
      </c>
      <c r="G46" s="10">
        <v>5801</v>
      </c>
      <c r="H46" s="7">
        <v>2</v>
      </c>
      <c r="I46" s="7">
        <v>0</v>
      </c>
      <c r="J46" s="10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35</v>
      </c>
      <c r="Q46" s="7">
        <v>0</v>
      </c>
      <c r="R46" s="7">
        <v>0</v>
      </c>
      <c r="S46" s="7">
        <v>55</v>
      </c>
      <c r="T46" s="7">
        <v>0</v>
      </c>
      <c r="U46" s="7">
        <v>0</v>
      </c>
      <c r="V46" s="17">
        <f t="shared" si="5"/>
        <v>11822</v>
      </c>
      <c r="W46" s="36">
        <v>65</v>
      </c>
      <c r="X46" s="36">
        <v>88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115</v>
      </c>
      <c r="AH46" s="11">
        <v>0</v>
      </c>
      <c r="AI46" s="11">
        <v>0</v>
      </c>
      <c r="AJ46" s="5">
        <v>0</v>
      </c>
      <c r="AK46" s="45">
        <f t="shared" si="6"/>
        <v>268</v>
      </c>
      <c r="AL46" s="51">
        <v>0</v>
      </c>
      <c r="AM46" s="49">
        <v>136</v>
      </c>
      <c r="AN46" s="49">
        <v>0</v>
      </c>
      <c r="AO46" s="49">
        <v>0</v>
      </c>
      <c r="AP46" s="58">
        <v>0</v>
      </c>
      <c r="AQ46" s="41">
        <f t="shared" si="3"/>
        <v>136</v>
      </c>
    </row>
    <row r="47" spans="1:43" ht="15" customHeight="1">
      <c r="A47" s="18" t="s">
        <v>85</v>
      </c>
      <c r="B47" s="19" t="s">
        <v>86</v>
      </c>
      <c r="C47" s="20">
        <f t="shared" si="4"/>
        <v>11743</v>
      </c>
      <c r="D47" s="29"/>
      <c r="E47" s="3">
        <v>0</v>
      </c>
      <c r="F47" s="9">
        <v>3738</v>
      </c>
      <c r="G47" s="4">
        <v>0</v>
      </c>
      <c r="H47" s="4">
        <v>2136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5361</v>
      </c>
      <c r="R47" s="4">
        <v>0</v>
      </c>
      <c r="S47" s="4">
        <v>26</v>
      </c>
      <c r="T47" s="4">
        <v>0</v>
      </c>
      <c r="U47" s="4">
        <v>0</v>
      </c>
      <c r="V47" s="16">
        <f t="shared" si="5"/>
        <v>11261</v>
      </c>
      <c r="W47" s="35">
        <v>93</v>
      </c>
      <c r="X47" s="35">
        <v>0</v>
      </c>
      <c r="Y47" s="35">
        <v>55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35</v>
      </c>
      <c r="AH47" s="2">
        <v>0</v>
      </c>
      <c r="AI47" s="2">
        <v>226</v>
      </c>
      <c r="AJ47" s="2">
        <v>0</v>
      </c>
      <c r="AK47" s="44">
        <f t="shared" si="6"/>
        <v>409</v>
      </c>
      <c r="AL47" s="50">
        <v>0</v>
      </c>
      <c r="AM47" s="48">
        <v>73</v>
      </c>
      <c r="AN47" s="48">
        <v>0</v>
      </c>
      <c r="AO47" s="48">
        <v>0</v>
      </c>
      <c r="AP47" s="59">
        <v>0</v>
      </c>
      <c r="AQ47" s="61">
        <f t="shared" si="3"/>
        <v>73</v>
      </c>
    </row>
    <row r="48" spans="1:43" ht="15" customHeight="1">
      <c r="A48" s="21" t="s">
        <v>87</v>
      </c>
      <c r="B48" s="22" t="s">
        <v>88</v>
      </c>
      <c r="C48" s="23">
        <f t="shared" si="4"/>
        <v>5039</v>
      </c>
      <c r="D48" s="29"/>
      <c r="E48" s="6">
        <v>0</v>
      </c>
      <c r="F48" s="7">
        <v>1628</v>
      </c>
      <c r="G48" s="10">
        <v>0</v>
      </c>
      <c r="H48" s="7">
        <v>0</v>
      </c>
      <c r="I48" s="7">
        <v>0</v>
      </c>
      <c r="J48" s="10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3088</v>
      </c>
      <c r="R48" s="7">
        <v>0</v>
      </c>
      <c r="S48" s="7">
        <v>12</v>
      </c>
      <c r="T48" s="7">
        <v>0</v>
      </c>
      <c r="U48" s="7">
        <v>0</v>
      </c>
      <c r="V48" s="17">
        <f t="shared" si="5"/>
        <v>4728</v>
      </c>
      <c r="W48" s="36">
        <v>37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54</v>
      </c>
      <c r="AH48" s="11">
        <v>0</v>
      </c>
      <c r="AI48" s="11">
        <v>142</v>
      </c>
      <c r="AJ48" s="5">
        <v>0</v>
      </c>
      <c r="AK48" s="45">
        <f t="shared" si="6"/>
        <v>233</v>
      </c>
      <c r="AL48" s="51">
        <v>0</v>
      </c>
      <c r="AM48" s="49">
        <v>78</v>
      </c>
      <c r="AN48" s="49">
        <v>0</v>
      </c>
      <c r="AO48" s="49">
        <v>0</v>
      </c>
      <c r="AP48" s="58">
        <v>0</v>
      </c>
      <c r="AQ48" s="41">
        <f t="shared" si="3"/>
        <v>78</v>
      </c>
    </row>
    <row r="49" spans="1:43" ht="15" customHeight="1">
      <c r="A49" s="18" t="s">
        <v>89</v>
      </c>
      <c r="B49" s="19" t="s">
        <v>90</v>
      </c>
      <c r="C49" s="20">
        <f t="shared" si="4"/>
        <v>7786</v>
      </c>
      <c r="D49" s="29"/>
      <c r="E49" s="3">
        <v>0</v>
      </c>
      <c r="F49" s="9">
        <v>5274</v>
      </c>
      <c r="G49" s="4">
        <v>0</v>
      </c>
      <c r="H49" s="4">
        <v>1918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1</v>
      </c>
      <c r="R49" s="4">
        <v>0</v>
      </c>
      <c r="S49" s="4">
        <v>28</v>
      </c>
      <c r="T49" s="4">
        <v>0</v>
      </c>
      <c r="U49" s="4">
        <v>0</v>
      </c>
      <c r="V49" s="16">
        <f t="shared" si="5"/>
        <v>7222</v>
      </c>
      <c r="W49" s="35">
        <v>250</v>
      </c>
      <c r="X49" s="35">
        <v>0</v>
      </c>
      <c r="Y49" s="35">
        <v>123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66</v>
      </c>
      <c r="AH49" s="2">
        <v>0</v>
      </c>
      <c r="AI49" s="2">
        <v>0</v>
      </c>
      <c r="AJ49" s="2">
        <v>0</v>
      </c>
      <c r="AK49" s="44">
        <f t="shared" si="6"/>
        <v>439</v>
      </c>
      <c r="AL49" s="50">
        <v>13</v>
      </c>
      <c r="AM49" s="48">
        <v>112</v>
      </c>
      <c r="AN49" s="48">
        <v>0</v>
      </c>
      <c r="AO49" s="48">
        <v>0</v>
      </c>
      <c r="AP49" s="59">
        <v>0</v>
      </c>
      <c r="AQ49" s="61">
        <f t="shared" si="3"/>
        <v>125</v>
      </c>
    </row>
    <row r="50" spans="1:43" ht="15" customHeight="1">
      <c r="A50" s="21" t="s">
        <v>91</v>
      </c>
      <c r="B50" s="22" t="s">
        <v>92</v>
      </c>
      <c r="C50" s="23">
        <f t="shared" si="4"/>
        <v>16868</v>
      </c>
      <c r="D50" s="29"/>
      <c r="E50" s="6">
        <v>0</v>
      </c>
      <c r="F50" s="7">
        <v>10146</v>
      </c>
      <c r="G50" s="10">
        <v>0</v>
      </c>
      <c r="H50" s="7">
        <v>2692</v>
      </c>
      <c r="I50" s="7">
        <v>0</v>
      </c>
      <c r="J50" s="10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2989</v>
      </c>
      <c r="R50" s="7">
        <v>0</v>
      </c>
      <c r="S50" s="7">
        <v>101</v>
      </c>
      <c r="T50" s="7">
        <v>0</v>
      </c>
      <c r="U50" s="7">
        <v>0</v>
      </c>
      <c r="V50" s="17">
        <f t="shared" si="5"/>
        <v>15928</v>
      </c>
      <c r="W50" s="36">
        <v>301</v>
      </c>
      <c r="X50" s="36">
        <v>0</v>
      </c>
      <c r="Y50" s="36">
        <v>91</v>
      </c>
      <c r="Z50" s="36">
        <v>0</v>
      </c>
      <c r="AA50" s="36">
        <v>0</v>
      </c>
      <c r="AB50" s="36">
        <v>0</v>
      </c>
      <c r="AC50" s="36">
        <v>2</v>
      </c>
      <c r="AD50" s="36">
        <v>0</v>
      </c>
      <c r="AE50" s="36">
        <v>2</v>
      </c>
      <c r="AF50" s="36">
        <v>0</v>
      </c>
      <c r="AG50" s="36">
        <v>314</v>
      </c>
      <c r="AH50" s="11">
        <v>0</v>
      </c>
      <c r="AI50" s="11">
        <v>149</v>
      </c>
      <c r="AJ50" s="5">
        <v>0</v>
      </c>
      <c r="AK50" s="45">
        <f t="shared" si="6"/>
        <v>859</v>
      </c>
      <c r="AL50" s="51">
        <v>0</v>
      </c>
      <c r="AM50" s="49">
        <v>81</v>
      </c>
      <c r="AN50" s="49">
        <v>0</v>
      </c>
      <c r="AO50" s="49">
        <v>0</v>
      </c>
      <c r="AP50" s="58">
        <v>0</v>
      </c>
      <c r="AQ50" s="41">
        <f t="shared" si="3"/>
        <v>81</v>
      </c>
    </row>
    <row r="51" spans="1:43" ht="15" customHeight="1">
      <c r="A51" s="18" t="s">
        <v>93</v>
      </c>
      <c r="B51" s="19" t="s">
        <v>94</v>
      </c>
      <c r="C51" s="20">
        <f t="shared" si="4"/>
        <v>19898</v>
      </c>
      <c r="D51" s="29"/>
      <c r="E51" s="3">
        <v>0</v>
      </c>
      <c r="F51" s="9">
        <v>7632</v>
      </c>
      <c r="G51" s="4">
        <v>7501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3371</v>
      </c>
      <c r="R51" s="4">
        <v>0</v>
      </c>
      <c r="S51" s="4">
        <v>142</v>
      </c>
      <c r="T51" s="4">
        <v>0</v>
      </c>
      <c r="U51" s="4">
        <v>0</v>
      </c>
      <c r="V51" s="16">
        <f t="shared" si="5"/>
        <v>18647</v>
      </c>
      <c r="W51" s="35">
        <v>258</v>
      </c>
      <c r="X51" s="35">
        <v>69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432</v>
      </c>
      <c r="AH51" s="2">
        <v>0</v>
      </c>
      <c r="AI51" s="2">
        <v>99</v>
      </c>
      <c r="AJ51" s="2">
        <v>0</v>
      </c>
      <c r="AK51" s="44">
        <f t="shared" si="6"/>
        <v>858</v>
      </c>
      <c r="AL51" s="50">
        <v>4</v>
      </c>
      <c r="AM51" s="48">
        <v>389</v>
      </c>
      <c r="AN51" s="48">
        <v>0</v>
      </c>
      <c r="AO51" s="48">
        <v>0</v>
      </c>
      <c r="AP51" s="59">
        <v>0</v>
      </c>
      <c r="AQ51" s="61">
        <f t="shared" si="3"/>
        <v>393</v>
      </c>
    </row>
    <row r="52" spans="1:43" ht="15" customHeight="1">
      <c r="A52" s="21" t="s">
        <v>95</v>
      </c>
      <c r="B52" s="22" t="s">
        <v>96</v>
      </c>
      <c r="C52" s="23">
        <f t="shared" si="4"/>
        <v>10331</v>
      </c>
      <c r="D52" s="29"/>
      <c r="E52" s="6">
        <v>0</v>
      </c>
      <c r="F52" s="7">
        <v>6393</v>
      </c>
      <c r="G52" s="10">
        <v>3402</v>
      </c>
      <c r="H52" s="7">
        <v>1</v>
      </c>
      <c r="I52" s="7">
        <v>0</v>
      </c>
      <c r="J52" s="10">
        <v>0</v>
      </c>
      <c r="K52" s="7">
        <v>1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67</v>
      </c>
      <c r="T52" s="7">
        <v>0</v>
      </c>
      <c r="U52" s="7">
        <v>0</v>
      </c>
      <c r="V52" s="17">
        <f t="shared" si="5"/>
        <v>9864</v>
      </c>
      <c r="W52" s="36">
        <v>80</v>
      </c>
      <c r="X52" s="36">
        <v>29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148</v>
      </c>
      <c r="AH52" s="11">
        <v>0</v>
      </c>
      <c r="AI52" s="11">
        <v>0</v>
      </c>
      <c r="AJ52" s="5">
        <v>0</v>
      </c>
      <c r="AK52" s="45">
        <f t="shared" si="6"/>
        <v>257</v>
      </c>
      <c r="AL52" s="51">
        <v>0</v>
      </c>
      <c r="AM52" s="49">
        <v>210</v>
      </c>
      <c r="AN52" s="49">
        <v>0</v>
      </c>
      <c r="AO52" s="49">
        <v>0</v>
      </c>
      <c r="AP52" s="58">
        <v>0</v>
      </c>
      <c r="AQ52" s="41">
        <f t="shared" si="3"/>
        <v>210</v>
      </c>
    </row>
    <row r="53" spans="1:43" ht="15" customHeight="1">
      <c r="A53" s="18" t="s">
        <v>97</v>
      </c>
      <c r="B53" s="19" t="s">
        <v>98</v>
      </c>
      <c r="C53" s="20">
        <f t="shared" si="4"/>
        <v>28026</v>
      </c>
      <c r="D53" s="29"/>
      <c r="E53" s="3">
        <v>0</v>
      </c>
      <c r="F53" s="9">
        <v>13969</v>
      </c>
      <c r="G53" s="4">
        <v>0</v>
      </c>
      <c r="H53" s="4">
        <v>11075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721</v>
      </c>
      <c r="T53" s="4">
        <v>0</v>
      </c>
      <c r="U53" s="4">
        <v>0</v>
      </c>
      <c r="V53" s="16">
        <f t="shared" si="5"/>
        <v>25765</v>
      </c>
      <c r="W53" s="35">
        <v>188</v>
      </c>
      <c r="X53" s="35">
        <v>0</v>
      </c>
      <c r="Y53" s="35">
        <v>137</v>
      </c>
      <c r="Z53" s="35">
        <v>0</v>
      </c>
      <c r="AA53" s="35">
        <v>0</v>
      </c>
      <c r="AB53" s="35">
        <v>0</v>
      </c>
      <c r="AC53" s="35">
        <v>0</v>
      </c>
      <c r="AD53" s="35">
        <v>1</v>
      </c>
      <c r="AE53" s="35">
        <v>0</v>
      </c>
      <c r="AF53" s="35">
        <v>0</v>
      </c>
      <c r="AG53" s="35">
        <v>1400</v>
      </c>
      <c r="AH53" s="2">
        <v>0</v>
      </c>
      <c r="AI53" s="2">
        <v>0</v>
      </c>
      <c r="AJ53" s="2">
        <v>0</v>
      </c>
      <c r="AK53" s="44">
        <f t="shared" si="6"/>
        <v>1726</v>
      </c>
      <c r="AL53" s="50">
        <v>0</v>
      </c>
      <c r="AM53" s="48">
        <v>535</v>
      </c>
      <c r="AN53" s="48">
        <v>0</v>
      </c>
      <c r="AO53" s="48">
        <v>0</v>
      </c>
      <c r="AP53" s="59">
        <v>0</v>
      </c>
      <c r="AQ53" s="61">
        <f t="shared" si="3"/>
        <v>535</v>
      </c>
    </row>
    <row r="54" spans="1:43" ht="15" customHeight="1">
      <c r="A54" s="21" t="s">
        <v>99</v>
      </c>
      <c r="B54" s="22" t="s">
        <v>100</v>
      </c>
      <c r="C54" s="23">
        <f t="shared" si="4"/>
        <v>18376</v>
      </c>
      <c r="D54" s="29"/>
      <c r="E54" s="6">
        <v>0</v>
      </c>
      <c r="F54" s="7">
        <v>11461</v>
      </c>
      <c r="G54" s="10">
        <v>5084</v>
      </c>
      <c r="H54" s="7">
        <v>1</v>
      </c>
      <c r="I54" s="7">
        <v>0</v>
      </c>
      <c r="J54" s="10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260</v>
      </c>
      <c r="T54" s="7">
        <v>0</v>
      </c>
      <c r="U54" s="7">
        <v>0</v>
      </c>
      <c r="V54" s="17">
        <f t="shared" si="5"/>
        <v>16806</v>
      </c>
      <c r="W54" s="36">
        <v>223</v>
      </c>
      <c r="X54" s="36">
        <v>91</v>
      </c>
      <c r="Y54" s="36">
        <v>0</v>
      </c>
      <c r="Z54" s="36">
        <v>0</v>
      </c>
      <c r="AA54" s="36">
        <v>0</v>
      </c>
      <c r="AB54" s="36">
        <v>0</v>
      </c>
      <c r="AC54" s="36">
        <v>1</v>
      </c>
      <c r="AD54" s="36">
        <v>0</v>
      </c>
      <c r="AE54" s="36">
        <v>0</v>
      </c>
      <c r="AF54" s="36">
        <v>0</v>
      </c>
      <c r="AG54" s="36">
        <v>860</v>
      </c>
      <c r="AH54" s="11">
        <v>0</v>
      </c>
      <c r="AI54" s="11">
        <v>0</v>
      </c>
      <c r="AJ54" s="5">
        <v>0</v>
      </c>
      <c r="AK54" s="45">
        <f t="shared" si="6"/>
        <v>1175</v>
      </c>
      <c r="AL54" s="51">
        <v>3</v>
      </c>
      <c r="AM54" s="49">
        <v>392</v>
      </c>
      <c r="AN54" s="49">
        <v>0</v>
      </c>
      <c r="AO54" s="49">
        <v>0</v>
      </c>
      <c r="AP54" s="58">
        <v>0</v>
      </c>
      <c r="AQ54" s="41">
        <f t="shared" si="3"/>
        <v>395</v>
      </c>
    </row>
    <row r="55" spans="1:43" ht="15" customHeight="1">
      <c r="A55" s="18" t="s">
        <v>101</v>
      </c>
      <c r="B55" s="19" t="s">
        <v>102</v>
      </c>
      <c r="C55" s="20">
        <f t="shared" si="4"/>
        <v>7003</v>
      </c>
      <c r="D55" s="29"/>
      <c r="E55" s="3">
        <v>0</v>
      </c>
      <c r="F55" s="9">
        <v>4809</v>
      </c>
      <c r="G55" s="4">
        <v>0</v>
      </c>
      <c r="H55" s="4">
        <v>1758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46</v>
      </c>
      <c r="T55" s="4">
        <v>0</v>
      </c>
      <c r="U55" s="4">
        <v>0</v>
      </c>
      <c r="V55" s="16">
        <f t="shared" si="5"/>
        <v>6613</v>
      </c>
      <c r="W55" s="35">
        <v>88</v>
      </c>
      <c r="X55" s="35">
        <v>0</v>
      </c>
      <c r="Y55" s="35">
        <v>47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164</v>
      </c>
      <c r="AH55" s="2">
        <v>0</v>
      </c>
      <c r="AI55" s="2">
        <v>0</v>
      </c>
      <c r="AJ55" s="2">
        <v>0</v>
      </c>
      <c r="AK55" s="44">
        <f t="shared" si="6"/>
        <v>299</v>
      </c>
      <c r="AL55" s="50">
        <v>0</v>
      </c>
      <c r="AM55" s="48">
        <v>91</v>
      </c>
      <c r="AN55" s="48">
        <v>0</v>
      </c>
      <c r="AO55" s="48">
        <v>0</v>
      </c>
      <c r="AP55" s="59">
        <v>0</v>
      </c>
      <c r="AQ55" s="61">
        <f t="shared" si="3"/>
        <v>91</v>
      </c>
    </row>
    <row r="56" spans="1:43" ht="15" customHeight="1">
      <c r="A56" s="21" t="s">
        <v>103</v>
      </c>
      <c r="B56" s="22" t="s">
        <v>104</v>
      </c>
      <c r="C56" s="23">
        <f t="shared" si="4"/>
        <v>15187</v>
      </c>
      <c r="D56" s="29"/>
      <c r="E56" s="6">
        <v>0</v>
      </c>
      <c r="F56" s="7">
        <v>8386</v>
      </c>
      <c r="G56" s="10">
        <v>0</v>
      </c>
      <c r="H56" s="7">
        <v>3770</v>
      </c>
      <c r="I56" s="7">
        <v>0</v>
      </c>
      <c r="J56" s="10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2335</v>
      </c>
      <c r="R56" s="7">
        <v>0</v>
      </c>
      <c r="S56" s="7">
        <v>54</v>
      </c>
      <c r="T56" s="7">
        <v>0</v>
      </c>
      <c r="U56" s="7">
        <v>0</v>
      </c>
      <c r="V56" s="17">
        <f t="shared" si="5"/>
        <v>14545</v>
      </c>
      <c r="W56" s="36">
        <v>131</v>
      </c>
      <c r="X56" s="36">
        <v>0</v>
      </c>
      <c r="Y56" s="36">
        <v>82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225</v>
      </c>
      <c r="AH56" s="11">
        <v>0</v>
      </c>
      <c r="AI56" s="11">
        <v>45</v>
      </c>
      <c r="AJ56" s="5">
        <v>0</v>
      </c>
      <c r="AK56" s="45">
        <f t="shared" si="6"/>
        <v>483</v>
      </c>
      <c r="AL56" s="51">
        <v>0</v>
      </c>
      <c r="AM56" s="49">
        <v>159</v>
      </c>
      <c r="AN56" s="49">
        <v>0</v>
      </c>
      <c r="AO56" s="49">
        <v>0</v>
      </c>
      <c r="AP56" s="58">
        <v>0</v>
      </c>
      <c r="AQ56" s="41">
        <f t="shared" si="3"/>
        <v>159</v>
      </c>
    </row>
    <row r="57" spans="1:43" ht="15" customHeight="1">
      <c r="A57" s="18" t="s">
        <v>105</v>
      </c>
      <c r="B57" s="19" t="s">
        <v>106</v>
      </c>
      <c r="C57" s="20">
        <f t="shared" si="4"/>
        <v>12979</v>
      </c>
      <c r="D57" s="29"/>
      <c r="E57" s="3">
        <v>0</v>
      </c>
      <c r="F57" s="9">
        <v>4951</v>
      </c>
      <c r="G57" s="4">
        <v>2845</v>
      </c>
      <c r="H57" s="4">
        <v>4001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90</v>
      </c>
      <c r="T57" s="4">
        <v>0</v>
      </c>
      <c r="U57" s="4">
        <v>0</v>
      </c>
      <c r="V57" s="16">
        <f t="shared" si="5"/>
        <v>11887</v>
      </c>
      <c r="W57" s="35">
        <v>133</v>
      </c>
      <c r="X57" s="35">
        <v>41</v>
      </c>
      <c r="Y57" s="35">
        <v>110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502</v>
      </c>
      <c r="AH57" s="2">
        <v>5</v>
      </c>
      <c r="AI57" s="2">
        <v>0</v>
      </c>
      <c r="AJ57" s="2">
        <v>0</v>
      </c>
      <c r="AK57" s="44">
        <f t="shared" si="6"/>
        <v>791</v>
      </c>
      <c r="AL57" s="50">
        <v>0</v>
      </c>
      <c r="AM57" s="48">
        <v>301</v>
      </c>
      <c r="AN57" s="48">
        <v>0</v>
      </c>
      <c r="AO57" s="48">
        <v>0</v>
      </c>
      <c r="AP57" s="59">
        <v>0</v>
      </c>
      <c r="AQ57" s="61">
        <f t="shared" si="3"/>
        <v>301</v>
      </c>
    </row>
    <row r="58" spans="1:43" ht="15" customHeight="1">
      <c r="A58" s="21" t="s">
        <v>107</v>
      </c>
      <c r="B58" s="22" t="s">
        <v>136</v>
      </c>
      <c r="C58" s="23">
        <f t="shared" si="4"/>
        <v>6314</v>
      </c>
      <c r="D58" s="29"/>
      <c r="E58" s="6">
        <v>0</v>
      </c>
      <c r="F58" s="7">
        <v>2735</v>
      </c>
      <c r="G58" s="10">
        <v>3228</v>
      </c>
      <c r="H58" s="7">
        <v>1</v>
      </c>
      <c r="I58" s="7">
        <v>0</v>
      </c>
      <c r="J58" s="10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17</v>
      </c>
      <c r="T58" s="7">
        <v>0</v>
      </c>
      <c r="U58" s="7">
        <v>0</v>
      </c>
      <c r="V58" s="17">
        <f t="shared" si="5"/>
        <v>5981</v>
      </c>
      <c r="W58" s="36">
        <v>105</v>
      </c>
      <c r="X58" s="36">
        <v>95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73</v>
      </c>
      <c r="AH58" s="11">
        <v>0</v>
      </c>
      <c r="AI58" s="11">
        <v>0</v>
      </c>
      <c r="AJ58" s="5">
        <v>0</v>
      </c>
      <c r="AK58" s="45">
        <f t="shared" si="6"/>
        <v>273</v>
      </c>
      <c r="AL58" s="51">
        <v>0</v>
      </c>
      <c r="AM58" s="49">
        <v>60</v>
      </c>
      <c r="AN58" s="49">
        <v>0</v>
      </c>
      <c r="AO58" s="49">
        <v>0</v>
      </c>
      <c r="AP58" s="58">
        <v>0</v>
      </c>
      <c r="AQ58" s="41">
        <f t="shared" si="3"/>
        <v>60</v>
      </c>
    </row>
    <row r="59" spans="1:43" ht="15" customHeight="1">
      <c r="A59" s="18" t="s">
        <v>108</v>
      </c>
      <c r="B59" s="19" t="s">
        <v>109</v>
      </c>
      <c r="C59" s="20">
        <f t="shared" si="4"/>
        <v>8017</v>
      </c>
      <c r="D59" s="29"/>
      <c r="E59" s="3">
        <v>0</v>
      </c>
      <c r="F59" s="9">
        <v>0</v>
      </c>
      <c r="G59" s="4">
        <v>7565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57</v>
      </c>
      <c r="T59" s="4">
        <v>0</v>
      </c>
      <c r="U59" s="4">
        <v>0</v>
      </c>
      <c r="V59" s="16">
        <f t="shared" si="5"/>
        <v>7622</v>
      </c>
      <c r="W59" s="35">
        <v>0</v>
      </c>
      <c r="X59" s="35">
        <v>110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97</v>
      </c>
      <c r="AH59" s="2">
        <v>0</v>
      </c>
      <c r="AI59" s="2">
        <v>0</v>
      </c>
      <c r="AJ59" s="2">
        <v>0</v>
      </c>
      <c r="AK59" s="44">
        <f t="shared" si="6"/>
        <v>207</v>
      </c>
      <c r="AL59" s="50">
        <v>0</v>
      </c>
      <c r="AM59" s="48">
        <v>188</v>
      </c>
      <c r="AN59" s="48">
        <v>0</v>
      </c>
      <c r="AO59" s="48">
        <v>0</v>
      </c>
      <c r="AP59" s="59">
        <v>0</v>
      </c>
      <c r="AQ59" s="61">
        <f t="shared" si="3"/>
        <v>188</v>
      </c>
    </row>
    <row r="60" spans="1:43" ht="15" customHeight="1">
      <c r="A60" s="21" t="s">
        <v>110</v>
      </c>
      <c r="B60" s="22" t="s">
        <v>111</v>
      </c>
      <c r="C60" s="23">
        <f t="shared" si="4"/>
        <v>8189</v>
      </c>
      <c r="D60" s="29"/>
      <c r="E60" s="6">
        <v>0</v>
      </c>
      <c r="F60" s="7">
        <v>3963</v>
      </c>
      <c r="G60" s="10">
        <v>0</v>
      </c>
      <c r="H60" s="7">
        <v>2406</v>
      </c>
      <c r="I60" s="7">
        <v>0</v>
      </c>
      <c r="J60" s="10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1445</v>
      </c>
      <c r="R60" s="7">
        <v>0</v>
      </c>
      <c r="S60" s="7">
        <v>22</v>
      </c>
      <c r="T60" s="7">
        <v>0</v>
      </c>
      <c r="U60" s="7">
        <v>0</v>
      </c>
      <c r="V60" s="17">
        <f t="shared" si="5"/>
        <v>7836</v>
      </c>
      <c r="W60" s="36">
        <v>82</v>
      </c>
      <c r="X60" s="36">
        <v>0</v>
      </c>
      <c r="Y60" s="36">
        <v>78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48</v>
      </c>
      <c r="AH60" s="11">
        <v>0</v>
      </c>
      <c r="AI60" s="11">
        <v>25</v>
      </c>
      <c r="AJ60" s="5">
        <v>0</v>
      </c>
      <c r="AK60" s="45">
        <f t="shared" si="6"/>
        <v>233</v>
      </c>
      <c r="AL60" s="51">
        <v>0</v>
      </c>
      <c r="AM60" s="49">
        <v>120</v>
      </c>
      <c r="AN60" s="49">
        <v>0</v>
      </c>
      <c r="AO60" s="49">
        <v>0</v>
      </c>
      <c r="AP60" s="58">
        <v>0</v>
      </c>
      <c r="AQ60" s="41">
        <f t="shared" si="3"/>
        <v>120</v>
      </c>
    </row>
    <row r="61" spans="1:43" ht="15" customHeight="1">
      <c r="A61" s="18" t="s">
        <v>112</v>
      </c>
      <c r="B61" s="19" t="s">
        <v>113</v>
      </c>
      <c r="C61" s="20">
        <f t="shared" si="4"/>
        <v>5787</v>
      </c>
      <c r="D61" s="29"/>
      <c r="E61" s="3">
        <v>0</v>
      </c>
      <c r="F61" s="9">
        <v>1823</v>
      </c>
      <c r="G61" s="4">
        <v>0</v>
      </c>
      <c r="H61" s="4">
        <v>1187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2459</v>
      </c>
      <c r="R61" s="4">
        <v>0</v>
      </c>
      <c r="S61" s="4">
        <v>27</v>
      </c>
      <c r="T61" s="4">
        <v>0</v>
      </c>
      <c r="U61" s="4">
        <v>0</v>
      </c>
      <c r="V61" s="16">
        <f t="shared" si="5"/>
        <v>5496</v>
      </c>
      <c r="W61" s="35">
        <v>51</v>
      </c>
      <c r="X61" s="35">
        <v>0</v>
      </c>
      <c r="Y61" s="35">
        <v>24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53</v>
      </c>
      <c r="AH61" s="2">
        <v>0</v>
      </c>
      <c r="AI61" s="2">
        <v>139</v>
      </c>
      <c r="AJ61" s="2">
        <v>0</v>
      </c>
      <c r="AK61" s="44">
        <f t="shared" si="6"/>
        <v>267</v>
      </c>
      <c r="AL61" s="50">
        <v>0</v>
      </c>
      <c r="AM61" s="48">
        <v>24</v>
      </c>
      <c r="AN61" s="48">
        <v>0</v>
      </c>
      <c r="AO61" s="48">
        <v>0</v>
      </c>
      <c r="AP61" s="59">
        <v>0</v>
      </c>
      <c r="AQ61" s="61">
        <f t="shared" si="3"/>
        <v>24</v>
      </c>
    </row>
    <row r="62" spans="1:43" ht="15" customHeight="1">
      <c r="A62" s="21" t="s">
        <v>114</v>
      </c>
      <c r="B62" s="22" t="s">
        <v>115</v>
      </c>
      <c r="C62" s="23">
        <f t="shared" si="4"/>
        <v>14831</v>
      </c>
      <c r="D62" s="29"/>
      <c r="E62" s="6">
        <v>0</v>
      </c>
      <c r="F62" s="7">
        <v>8867</v>
      </c>
      <c r="G62" s="10">
        <v>0</v>
      </c>
      <c r="H62" s="7">
        <v>3498</v>
      </c>
      <c r="I62" s="7">
        <v>0</v>
      </c>
      <c r="J62" s="10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1669</v>
      </c>
      <c r="R62" s="7">
        <v>0</v>
      </c>
      <c r="S62" s="7">
        <v>58</v>
      </c>
      <c r="T62" s="7">
        <v>0</v>
      </c>
      <c r="U62" s="7">
        <v>0</v>
      </c>
      <c r="V62" s="17">
        <f t="shared" si="5"/>
        <v>14092</v>
      </c>
      <c r="W62" s="36">
        <v>130</v>
      </c>
      <c r="X62" s="36">
        <v>0</v>
      </c>
      <c r="Y62" s="36">
        <v>94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166</v>
      </c>
      <c r="AH62" s="11">
        <v>0</v>
      </c>
      <c r="AI62" s="11">
        <v>60</v>
      </c>
      <c r="AJ62" s="5">
        <v>0</v>
      </c>
      <c r="AK62" s="45">
        <f t="shared" si="6"/>
        <v>450</v>
      </c>
      <c r="AL62" s="51">
        <v>0</v>
      </c>
      <c r="AM62" s="49">
        <v>289</v>
      </c>
      <c r="AN62" s="49">
        <v>0</v>
      </c>
      <c r="AO62" s="49">
        <v>0</v>
      </c>
      <c r="AP62" s="58">
        <v>0</v>
      </c>
      <c r="AQ62" s="41">
        <f t="shared" si="3"/>
        <v>289</v>
      </c>
    </row>
    <row r="63" spans="1:43" ht="15" customHeight="1">
      <c r="A63" s="18" t="s">
        <v>116</v>
      </c>
      <c r="B63" s="19" t="s">
        <v>117</v>
      </c>
      <c r="C63" s="20">
        <f t="shared" si="4"/>
        <v>8931</v>
      </c>
      <c r="D63" s="29"/>
      <c r="E63" s="3">
        <v>0</v>
      </c>
      <c r="F63" s="9">
        <v>6005</v>
      </c>
      <c r="G63" s="4">
        <v>0</v>
      </c>
      <c r="H63" s="4">
        <v>1871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69</v>
      </c>
      <c r="T63" s="4">
        <v>0</v>
      </c>
      <c r="U63" s="4">
        <v>0</v>
      </c>
      <c r="V63" s="16">
        <f t="shared" si="5"/>
        <v>7945</v>
      </c>
      <c r="W63" s="35">
        <v>442</v>
      </c>
      <c r="X63" s="35">
        <v>0</v>
      </c>
      <c r="Y63" s="35">
        <v>118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375</v>
      </c>
      <c r="AH63" s="2">
        <v>0</v>
      </c>
      <c r="AI63" s="2">
        <v>0</v>
      </c>
      <c r="AJ63" s="2">
        <v>0</v>
      </c>
      <c r="AK63" s="44">
        <f t="shared" si="6"/>
        <v>935</v>
      </c>
      <c r="AL63" s="50">
        <v>0</v>
      </c>
      <c r="AM63" s="48">
        <v>51</v>
      </c>
      <c r="AN63" s="48">
        <v>0</v>
      </c>
      <c r="AO63" s="48">
        <v>0</v>
      </c>
      <c r="AP63" s="59">
        <v>0</v>
      </c>
      <c r="AQ63" s="61">
        <f t="shared" si="3"/>
        <v>51</v>
      </c>
    </row>
    <row r="64" spans="1:43" ht="15" customHeight="1">
      <c r="A64" s="21" t="s">
        <v>118</v>
      </c>
      <c r="B64" s="22" t="s">
        <v>119</v>
      </c>
      <c r="C64" s="23">
        <f t="shared" si="4"/>
        <v>176354</v>
      </c>
      <c r="D64" s="29"/>
      <c r="E64" s="6">
        <v>0</v>
      </c>
      <c r="F64" s="7">
        <v>82801</v>
      </c>
      <c r="G64" s="10">
        <v>14102</v>
      </c>
      <c r="H64" s="7">
        <v>37969</v>
      </c>
      <c r="I64" s="7">
        <v>0</v>
      </c>
      <c r="J64" s="10">
        <v>0</v>
      </c>
      <c r="K64" s="7">
        <v>0</v>
      </c>
      <c r="L64" s="7">
        <v>0</v>
      </c>
      <c r="M64" s="7">
        <v>0</v>
      </c>
      <c r="N64" s="7">
        <v>0</v>
      </c>
      <c r="O64" s="7">
        <v>1</v>
      </c>
      <c r="P64" s="7">
        <v>56</v>
      </c>
      <c r="Q64" s="7">
        <v>5400</v>
      </c>
      <c r="R64" s="7">
        <v>1</v>
      </c>
      <c r="S64" s="7">
        <v>8344</v>
      </c>
      <c r="T64" s="7">
        <v>0</v>
      </c>
      <c r="U64" s="7">
        <v>0</v>
      </c>
      <c r="V64" s="17">
        <f t="shared" si="5"/>
        <v>148674</v>
      </c>
      <c r="W64" s="36">
        <v>2442</v>
      </c>
      <c r="X64" s="36">
        <v>204</v>
      </c>
      <c r="Y64" s="36">
        <v>1029</v>
      </c>
      <c r="Z64" s="36">
        <v>0</v>
      </c>
      <c r="AA64" s="36">
        <v>0</v>
      </c>
      <c r="AB64" s="36">
        <v>0</v>
      </c>
      <c r="AC64" s="36">
        <v>5</v>
      </c>
      <c r="AD64" s="36">
        <v>7</v>
      </c>
      <c r="AE64" s="36">
        <v>1</v>
      </c>
      <c r="AF64" s="36">
        <v>197</v>
      </c>
      <c r="AG64" s="36">
        <v>19303</v>
      </c>
      <c r="AH64" s="11">
        <v>0</v>
      </c>
      <c r="AI64" s="11">
        <v>154</v>
      </c>
      <c r="AJ64" s="5">
        <v>2</v>
      </c>
      <c r="AK64" s="45">
        <f t="shared" si="6"/>
        <v>23344</v>
      </c>
      <c r="AL64" s="51">
        <v>48</v>
      </c>
      <c r="AM64" s="49">
        <v>4288</v>
      </c>
      <c r="AN64" s="49">
        <v>0</v>
      </c>
      <c r="AO64" s="49">
        <v>0</v>
      </c>
      <c r="AP64" s="58">
        <v>0</v>
      </c>
      <c r="AQ64" s="41">
        <f t="shared" si="3"/>
        <v>4336</v>
      </c>
    </row>
    <row r="65" spans="1:43" ht="15" customHeight="1">
      <c r="A65" s="18" t="s">
        <v>120</v>
      </c>
      <c r="B65" s="19" t="s">
        <v>121</v>
      </c>
      <c r="C65" s="20">
        <f t="shared" si="4"/>
        <v>43446</v>
      </c>
      <c r="D65" s="29"/>
      <c r="E65" s="3">
        <v>0</v>
      </c>
      <c r="F65" s="9">
        <v>15721</v>
      </c>
      <c r="G65" s="4">
        <v>0</v>
      </c>
      <c r="H65" s="4">
        <v>7610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12237</v>
      </c>
      <c r="R65" s="4">
        <v>0</v>
      </c>
      <c r="S65" s="4">
        <v>1706</v>
      </c>
      <c r="T65" s="4">
        <v>0</v>
      </c>
      <c r="U65" s="4">
        <v>0</v>
      </c>
      <c r="V65" s="16">
        <f t="shared" si="5"/>
        <v>37274</v>
      </c>
      <c r="W65" s="35">
        <v>514</v>
      </c>
      <c r="X65" s="35">
        <v>0</v>
      </c>
      <c r="Y65" s="35">
        <v>184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2</v>
      </c>
      <c r="AF65" s="35">
        <v>0</v>
      </c>
      <c r="AG65" s="35">
        <v>4017</v>
      </c>
      <c r="AH65" s="2">
        <v>0</v>
      </c>
      <c r="AI65" s="2">
        <v>569</v>
      </c>
      <c r="AJ65" s="2">
        <v>1</v>
      </c>
      <c r="AK65" s="44">
        <f t="shared" si="6"/>
        <v>5287</v>
      </c>
      <c r="AL65" s="50">
        <v>0</v>
      </c>
      <c r="AM65" s="48">
        <v>885</v>
      </c>
      <c r="AN65" s="48">
        <v>0</v>
      </c>
      <c r="AO65" s="48">
        <v>0</v>
      </c>
      <c r="AP65" s="59">
        <v>0</v>
      </c>
      <c r="AQ65" s="61">
        <f t="shared" si="3"/>
        <v>885</v>
      </c>
    </row>
    <row r="66" spans="1:43" ht="15" customHeight="1" thickBot="1">
      <c r="A66" s="21" t="s">
        <v>122</v>
      </c>
      <c r="B66" s="22" t="s">
        <v>123</v>
      </c>
      <c r="C66" s="23">
        <f t="shared" si="4"/>
        <v>9146</v>
      </c>
      <c r="D66" s="29"/>
      <c r="E66" s="6">
        <v>0</v>
      </c>
      <c r="F66" s="7">
        <v>6750</v>
      </c>
      <c r="G66" s="10">
        <v>0</v>
      </c>
      <c r="H66" s="7">
        <v>1</v>
      </c>
      <c r="I66" s="7">
        <v>0</v>
      </c>
      <c r="J66" s="10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1497</v>
      </c>
      <c r="R66" s="7">
        <v>0</v>
      </c>
      <c r="S66" s="7">
        <v>48</v>
      </c>
      <c r="T66" s="7">
        <v>0</v>
      </c>
      <c r="U66" s="7">
        <v>0</v>
      </c>
      <c r="V66" s="17">
        <f t="shared" si="5"/>
        <v>8296</v>
      </c>
      <c r="W66" s="37">
        <v>428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230</v>
      </c>
      <c r="AH66" s="12">
        <v>0</v>
      </c>
      <c r="AI66" s="12">
        <v>140</v>
      </c>
      <c r="AJ66" s="8">
        <v>0</v>
      </c>
      <c r="AK66" s="46">
        <f t="shared" si="6"/>
        <v>798</v>
      </c>
      <c r="AL66" s="62">
        <v>0</v>
      </c>
      <c r="AM66" s="63">
        <v>52</v>
      </c>
      <c r="AN66" s="63">
        <v>0</v>
      </c>
      <c r="AO66" s="63">
        <v>0</v>
      </c>
      <c r="AP66" s="64">
        <v>0</v>
      </c>
      <c r="AQ66" s="42">
        <f t="shared" si="3"/>
        <v>52</v>
      </c>
    </row>
    <row r="67" spans="1:43" ht="25.5" customHeight="1" thickBot="1">
      <c r="A67" s="97" t="s">
        <v>138</v>
      </c>
      <c r="B67" s="98"/>
      <c r="C67" s="32">
        <f>SUM(C3:C66)</f>
        <v>1433293</v>
      </c>
      <c r="D67" s="30"/>
      <c r="E67" s="13">
        <f aca="true" t="shared" si="7" ref="E67:AP67">SUM(E3:E66)</f>
        <v>1</v>
      </c>
      <c r="F67" s="14">
        <f t="shared" si="7"/>
        <v>631924</v>
      </c>
      <c r="G67" s="14">
        <f>SUM(G3:G66)</f>
        <v>144253</v>
      </c>
      <c r="H67" s="14">
        <f>SUM(H3:H66)</f>
        <v>165551</v>
      </c>
      <c r="I67" s="14">
        <f>SUM(I3:I66)</f>
        <v>1</v>
      </c>
      <c r="J67" s="14">
        <f t="shared" si="7"/>
        <v>3075</v>
      </c>
      <c r="K67" s="14">
        <f t="shared" si="7"/>
        <v>1</v>
      </c>
      <c r="L67" s="14">
        <f t="shared" si="7"/>
        <v>1494</v>
      </c>
      <c r="M67" s="14">
        <f t="shared" si="7"/>
        <v>9648</v>
      </c>
      <c r="N67" s="14">
        <f t="shared" si="7"/>
        <v>1</v>
      </c>
      <c r="O67" s="14">
        <f t="shared" si="7"/>
        <v>2</v>
      </c>
      <c r="P67" s="14">
        <f t="shared" si="7"/>
        <v>117</v>
      </c>
      <c r="Q67" s="14">
        <f>SUM(Q3:Q66)</f>
        <v>163567</v>
      </c>
      <c r="R67" s="14">
        <f>SUM(R3:R66)</f>
        <v>1</v>
      </c>
      <c r="S67" s="14">
        <f>SUM(S3:S66)</f>
        <v>25316</v>
      </c>
      <c r="T67" s="14">
        <f t="shared" si="7"/>
        <v>1</v>
      </c>
      <c r="U67" s="14">
        <f>SUM(U3:U66)</f>
        <v>1</v>
      </c>
      <c r="V67" s="31">
        <f t="shared" si="7"/>
        <v>1144954</v>
      </c>
      <c r="W67" s="38">
        <f t="shared" si="7"/>
        <v>29311</v>
      </c>
      <c r="X67" s="38">
        <f t="shared" si="7"/>
        <v>2356</v>
      </c>
      <c r="Y67" s="38">
        <f>SUM(Y3:Y66)</f>
        <v>6448</v>
      </c>
      <c r="Z67" s="38">
        <f>SUM(Z3:Z66)</f>
        <v>11322</v>
      </c>
      <c r="AA67" s="38">
        <f aca="true" t="shared" si="8" ref="AA67:AH67">SUM(AA3:AA66)</f>
        <v>1</v>
      </c>
      <c r="AB67" s="38">
        <f>SUM(AB3:AB66)</f>
        <v>4960</v>
      </c>
      <c r="AC67" s="38">
        <f t="shared" si="8"/>
        <v>98657</v>
      </c>
      <c r="AD67" s="38">
        <f>SUM(AD3:AD66)</f>
        <v>37</v>
      </c>
      <c r="AE67" s="38">
        <f t="shared" si="8"/>
        <v>16</v>
      </c>
      <c r="AF67" s="38">
        <f t="shared" si="8"/>
        <v>212</v>
      </c>
      <c r="AG67" s="38">
        <f t="shared" si="8"/>
        <v>94646</v>
      </c>
      <c r="AH67" s="38">
        <f t="shared" si="8"/>
        <v>7</v>
      </c>
      <c r="AI67" s="38">
        <f>SUM(AI3:AI66)</f>
        <v>9312</v>
      </c>
      <c r="AJ67" s="38">
        <f>SUM(AJ3:AJ66)</f>
        <v>22</v>
      </c>
      <c r="AK67" s="47">
        <f t="shared" si="7"/>
        <v>257307</v>
      </c>
      <c r="AL67" s="65">
        <f t="shared" si="7"/>
        <v>246</v>
      </c>
      <c r="AM67" s="66">
        <f t="shared" si="7"/>
        <v>29623</v>
      </c>
      <c r="AN67" s="66">
        <f t="shared" si="7"/>
        <v>1154</v>
      </c>
      <c r="AO67" s="66">
        <f t="shared" si="7"/>
        <v>8</v>
      </c>
      <c r="AP67" s="67">
        <f t="shared" si="7"/>
        <v>1</v>
      </c>
      <c r="AQ67" s="33">
        <f t="shared" si="3"/>
        <v>31032</v>
      </c>
    </row>
    <row r="68" ht="15">
      <c r="AK68" s="39"/>
    </row>
    <row r="69" spans="1:21" ht="33.75" customHeight="1">
      <c r="A69" s="99" t="s">
        <v>149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34"/>
      <c r="Q69" s="69"/>
      <c r="R69" s="70"/>
      <c r="S69" s="71"/>
      <c r="T69" s="34"/>
      <c r="U69" s="68"/>
    </row>
  </sheetData>
  <sheetProtection/>
  <mergeCells count="7">
    <mergeCell ref="AL1:AQ1"/>
    <mergeCell ref="A67:B67"/>
    <mergeCell ref="A69:O69"/>
    <mergeCell ref="E1:V1"/>
    <mergeCell ref="W1:AK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22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9" t="s">
        <v>176</v>
      </c>
      <c r="B1" s="80" t="s">
        <v>167</v>
      </c>
      <c r="C1" s="80" t="s">
        <v>177</v>
      </c>
      <c r="D1" s="80" t="s">
        <v>168</v>
      </c>
      <c r="E1" s="80" t="s">
        <v>178</v>
      </c>
      <c r="F1" s="80" t="s">
        <v>169</v>
      </c>
      <c r="G1" s="80" t="s">
        <v>179</v>
      </c>
      <c r="H1" s="80" t="s">
        <v>175</v>
      </c>
      <c r="I1" s="81" t="s">
        <v>180</v>
      </c>
    </row>
    <row r="2" spans="1:9" s="1" customFormat="1" ht="15" customHeight="1">
      <c r="A2" s="75" t="s">
        <v>124</v>
      </c>
      <c r="B2" s="76">
        <v>29311</v>
      </c>
      <c r="C2" s="91">
        <f aca="true" t="shared" si="0" ref="C2:C18">IF(ISBLANK(B2),"",B2/B$25)</f>
        <v>0.11391450679538451</v>
      </c>
      <c r="D2" s="76">
        <v>631924</v>
      </c>
      <c r="E2" s="91">
        <f aca="true" t="shared" si="1" ref="E2:E24">IF(ISBLANK(D2),"",D2/D$25)</f>
        <v>0.5519208631962507</v>
      </c>
      <c r="F2" s="92"/>
      <c r="G2" s="93">
        <f aca="true" t="shared" si="2" ref="G2:G19">IF(ISBLANK(F2),"",F2/F$25)</f>
      </c>
      <c r="H2" s="78">
        <f>SUM(B2,D2,F2)</f>
        <v>661235</v>
      </c>
      <c r="I2" s="77">
        <f>+H2/H$25</f>
        <v>0.46133972607136153</v>
      </c>
    </row>
    <row r="3" spans="1:9" s="1" customFormat="1" ht="15" customHeight="1">
      <c r="A3" s="74" t="s">
        <v>127</v>
      </c>
      <c r="B3" s="76">
        <v>9312</v>
      </c>
      <c r="C3" s="91">
        <f t="shared" si="0"/>
        <v>0.036190231901969246</v>
      </c>
      <c r="D3" s="76">
        <v>163567</v>
      </c>
      <c r="E3" s="91">
        <f t="shared" si="1"/>
        <v>0.14285901442328688</v>
      </c>
      <c r="F3" s="92"/>
      <c r="G3" s="93">
        <f t="shared" si="2"/>
      </c>
      <c r="H3" s="73">
        <f aca="true" t="shared" si="3" ref="H3:H24">SUM(B3,D3,F3)</f>
        <v>172879</v>
      </c>
      <c r="I3" s="72">
        <f>+H3/H$25</f>
        <v>0.1206166499103812</v>
      </c>
    </row>
    <row r="4" spans="1:9" s="1" customFormat="1" ht="15" customHeight="1">
      <c r="A4" s="74" t="s">
        <v>170</v>
      </c>
      <c r="B4" s="76">
        <v>6448</v>
      </c>
      <c r="C4" s="91">
        <f t="shared" si="0"/>
        <v>0.02505955920359726</v>
      </c>
      <c r="D4" s="76">
        <v>165551</v>
      </c>
      <c r="E4" s="91">
        <f t="shared" si="1"/>
        <v>0.1445918351304943</v>
      </c>
      <c r="F4" s="92"/>
      <c r="G4" s="93">
        <f t="shared" si="2"/>
      </c>
      <c r="H4" s="73">
        <f t="shared" si="3"/>
        <v>171999</v>
      </c>
      <c r="I4" s="72">
        <f>+H4/H$25</f>
        <v>0.12000267914515735</v>
      </c>
    </row>
    <row r="5" spans="1:9" s="1" customFormat="1" ht="15" customHeight="1">
      <c r="A5" s="74" t="s">
        <v>125</v>
      </c>
      <c r="B5" s="76">
        <v>2356</v>
      </c>
      <c r="C5" s="91">
        <f t="shared" si="0"/>
        <v>0.009156377401314383</v>
      </c>
      <c r="D5" s="76">
        <v>144253</v>
      </c>
      <c r="E5" s="91">
        <f t="shared" si="1"/>
        <v>0.12599021445403047</v>
      </c>
      <c r="F5" s="92"/>
      <c r="G5" s="93">
        <f t="shared" si="2"/>
      </c>
      <c r="H5" s="73">
        <f t="shared" si="3"/>
        <v>146609</v>
      </c>
      <c r="I5" s="72">
        <f>+H5/H$25</f>
        <v>0.10228822718034623</v>
      </c>
    </row>
    <row r="6" spans="1:9" s="1" customFormat="1" ht="15" customHeight="1">
      <c r="A6" s="74" t="s">
        <v>142</v>
      </c>
      <c r="B6" s="76">
        <v>94653</v>
      </c>
      <c r="C6" s="91">
        <f t="shared" si="0"/>
        <v>0.3678601825834509</v>
      </c>
      <c r="D6" s="76">
        <v>25433</v>
      </c>
      <c r="E6" s="91">
        <f t="shared" si="1"/>
        <v>0.02221311947903584</v>
      </c>
      <c r="F6" s="92"/>
      <c r="G6" s="93">
        <f t="shared" si="2"/>
      </c>
      <c r="H6" s="73">
        <f t="shared" si="3"/>
        <v>120086</v>
      </c>
      <c r="I6" s="72">
        <f>+H6/H$25</f>
        <v>0.08378328785530942</v>
      </c>
    </row>
    <row r="7" spans="1:9" s="1" customFormat="1" ht="15" customHeight="1">
      <c r="A7" s="74" t="s">
        <v>130</v>
      </c>
      <c r="B7" s="76">
        <v>98657</v>
      </c>
      <c r="C7" s="91">
        <f t="shared" si="0"/>
        <v>0.3834213604760073</v>
      </c>
      <c r="D7" s="76">
        <v>9648</v>
      </c>
      <c r="E7" s="91">
        <f t="shared" si="1"/>
        <v>0.00842653940682333</v>
      </c>
      <c r="F7" s="92"/>
      <c r="G7" s="93">
        <f t="shared" si="2"/>
      </c>
      <c r="H7" s="73">
        <f t="shared" si="3"/>
        <v>108305</v>
      </c>
      <c r="I7" s="72">
        <f>+H7/H$25</f>
        <v>0.07556375423587501</v>
      </c>
    </row>
    <row r="8" spans="1:9" s="1" customFormat="1" ht="15" customHeight="1">
      <c r="A8" s="74" t="s">
        <v>173</v>
      </c>
      <c r="B8" s="92"/>
      <c r="C8" s="93">
        <f t="shared" si="0"/>
      </c>
      <c r="D8" s="92"/>
      <c r="E8" s="93">
        <f t="shared" si="1"/>
      </c>
      <c r="F8" s="76">
        <v>29623</v>
      </c>
      <c r="G8" s="91">
        <f t="shared" si="2"/>
        <v>0.9545952565094097</v>
      </c>
      <c r="H8" s="73">
        <f t="shared" si="3"/>
        <v>29623</v>
      </c>
      <c r="I8" s="72">
        <f>+H8/H$25</f>
        <v>0.02066779088434814</v>
      </c>
    </row>
    <row r="9" spans="1:9" s="1" customFormat="1" ht="15" customHeight="1">
      <c r="A9" s="74" t="s">
        <v>129</v>
      </c>
      <c r="B9" s="76">
        <v>11322</v>
      </c>
      <c r="C9" s="91">
        <f t="shared" si="0"/>
        <v>0.044001912112768014</v>
      </c>
      <c r="D9" s="76">
        <v>3075</v>
      </c>
      <c r="E9" s="91">
        <f t="shared" si="1"/>
        <v>0.002685697416664774</v>
      </c>
      <c r="F9" s="92"/>
      <c r="G9" s="93">
        <f t="shared" si="2"/>
      </c>
      <c r="H9" s="73">
        <f t="shared" si="3"/>
        <v>14397</v>
      </c>
      <c r="I9" s="72">
        <f>+H9/H$25</f>
        <v>0.010044701257872605</v>
      </c>
    </row>
    <row r="10" spans="1:9" s="1" customFormat="1" ht="15" customHeight="1">
      <c r="A10" s="74" t="s">
        <v>159</v>
      </c>
      <c r="B10" s="76">
        <v>4960</v>
      </c>
      <c r="C10" s="91">
        <f t="shared" si="0"/>
        <v>0.019276584002767123</v>
      </c>
      <c r="D10" s="76">
        <v>1494</v>
      </c>
      <c r="E10" s="91">
        <f t="shared" si="1"/>
        <v>0.0013048559156088367</v>
      </c>
      <c r="F10" s="92"/>
      <c r="G10" s="93">
        <f t="shared" si="2"/>
      </c>
      <c r="H10" s="73">
        <f t="shared" si="3"/>
        <v>6454</v>
      </c>
      <c r="I10" s="72">
        <f>+H10/H$25</f>
        <v>0.004502917407675891</v>
      </c>
    </row>
    <row r="11" spans="1:9" s="1" customFormat="1" ht="15" customHeight="1">
      <c r="A11" s="74" t="s">
        <v>153</v>
      </c>
      <c r="B11" s="92"/>
      <c r="C11" s="93">
        <f t="shared" si="0"/>
      </c>
      <c r="D11" s="92"/>
      <c r="E11" s="93">
        <f t="shared" si="1"/>
      </c>
      <c r="F11" s="76">
        <v>1154</v>
      </c>
      <c r="G11" s="91">
        <f t="shared" si="2"/>
        <v>0.03718741943799948</v>
      </c>
      <c r="H11" s="73">
        <f t="shared" si="3"/>
        <v>1154</v>
      </c>
      <c r="I11" s="72">
        <f>+H11/H$25</f>
        <v>0.0008051389353049237</v>
      </c>
    </row>
    <row r="12" spans="1:9" s="1" customFormat="1" ht="15" customHeight="1">
      <c r="A12" s="74" t="s">
        <v>151</v>
      </c>
      <c r="B12" s="92"/>
      <c r="C12" s="93">
        <f t="shared" si="0"/>
      </c>
      <c r="D12" s="92"/>
      <c r="E12" s="93">
        <f t="shared" si="1"/>
      </c>
      <c r="F12" s="76">
        <v>246</v>
      </c>
      <c r="G12" s="91">
        <f t="shared" si="2"/>
        <v>0.007927300850734726</v>
      </c>
      <c r="H12" s="73">
        <f t="shared" si="3"/>
        <v>246</v>
      </c>
      <c r="I12" s="72">
        <f>+H12/H$25</f>
        <v>0.0001716327366421241</v>
      </c>
    </row>
    <row r="13" spans="1:9" s="1" customFormat="1" ht="15" customHeight="1">
      <c r="A13" s="74" t="s">
        <v>172</v>
      </c>
      <c r="B13" s="76">
        <v>212</v>
      </c>
      <c r="C13" s="91">
        <f t="shared" si="0"/>
        <v>0.0008239185097956915</v>
      </c>
      <c r="D13" s="92"/>
      <c r="E13" s="93">
        <f t="shared" si="1"/>
      </c>
      <c r="F13" s="92"/>
      <c r="G13" s="93">
        <f t="shared" si="2"/>
      </c>
      <c r="H13" s="73">
        <f t="shared" si="3"/>
        <v>212</v>
      </c>
      <c r="I13" s="72">
        <f>+H13/H$25</f>
        <v>0.00014791113889483866</v>
      </c>
    </row>
    <row r="14" spans="1:9" s="1" customFormat="1" ht="15" customHeight="1">
      <c r="A14" s="74" t="s">
        <v>140</v>
      </c>
      <c r="B14" s="76">
        <v>37</v>
      </c>
      <c r="C14" s="91">
        <f t="shared" si="0"/>
        <v>0.00014379709840773862</v>
      </c>
      <c r="D14" s="76">
        <v>2</v>
      </c>
      <c r="E14" s="91">
        <f t="shared" si="1"/>
        <v>1.7467950677494466E-06</v>
      </c>
      <c r="F14" s="92"/>
      <c r="G14" s="93">
        <f t="shared" si="2"/>
      </c>
      <c r="H14" s="73">
        <f t="shared" si="3"/>
        <v>39</v>
      </c>
      <c r="I14" s="72">
        <f>+H14/H$25</f>
        <v>2.7210068004239188E-05</v>
      </c>
    </row>
    <row r="15" spans="1:9" s="1" customFormat="1" ht="15" customHeight="1">
      <c r="A15" s="74" t="s">
        <v>157</v>
      </c>
      <c r="B15" s="76">
        <v>22</v>
      </c>
      <c r="C15" s="91">
        <f t="shared" si="0"/>
        <v>8.550097743162837E-05</v>
      </c>
      <c r="D15" s="76">
        <v>1</v>
      </c>
      <c r="E15" s="91">
        <f t="shared" si="1"/>
        <v>8.733975338747233E-07</v>
      </c>
      <c r="F15" s="92"/>
      <c r="G15" s="93">
        <f t="shared" si="2"/>
      </c>
      <c r="H15" s="73">
        <f t="shared" si="3"/>
        <v>23</v>
      </c>
      <c r="I15" s="72">
        <f>+H15/H$25</f>
        <v>1.6046963181987214E-05</v>
      </c>
    </row>
    <row r="16" spans="1:9" s="1" customFormat="1" ht="15" customHeight="1">
      <c r="A16" s="74" t="s">
        <v>184</v>
      </c>
      <c r="B16" s="76">
        <v>16</v>
      </c>
      <c r="C16" s="91">
        <f t="shared" si="0"/>
        <v>6.218252904118427E-05</v>
      </c>
      <c r="D16" s="92"/>
      <c r="E16" s="93">
        <f t="shared" si="1"/>
      </c>
      <c r="F16" s="92"/>
      <c r="G16" s="93">
        <f t="shared" si="2"/>
      </c>
      <c r="H16" s="73">
        <f t="shared" si="3"/>
        <v>16</v>
      </c>
      <c r="I16" s="72">
        <f>+H16/H$25</f>
        <v>1.1163104822251974E-05</v>
      </c>
    </row>
    <row r="17" spans="1:9" s="1" customFormat="1" ht="15" customHeight="1">
      <c r="A17" s="74" t="s">
        <v>174</v>
      </c>
      <c r="B17" s="92"/>
      <c r="C17" s="93">
        <f t="shared" si="0"/>
      </c>
      <c r="D17" s="92"/>
      <c r="E17" s="93">
        <f t="shared" si="1"/>
      </c>
      <c r="F17" s="76">
        <v>8</v>
      </c>
      <c r="G17" s="91">
        <f t="shared" si="2"/>
        <v>0.0002577984016499098</v>
      </c>
      <c r="H17" s="73">
        <f t="shared" si="3"/>
        <v>8</v>
      </c>
      <c r="I17" s="72">
        <f>+H17/H$25</f>
        <v>5.581552411125987E-06</v>
      </c>
    </row>
    <row r="18" spans="1:9" s="1" customFormat="1" ht="15" customHeight="1">
      <c r="A18" s="74" t="s">
        <v>171</v>
      </c>
      <c r="B18" s="76">
        <v>1</v>
      </c>
      <c r="C18" s="91">
        <f t="shared" si="0"/>
        <v>3.886408065074017E-06</v>
      </c>
      <c r="D18" s="76">
        <v>1</v>
      </c>
      <c r="E18" s="91">
        <f t="shared" si="1"/>
        <v>8.733975338747233E-07</v>
      </c>
      <c r="F18" s="92"/>
      <c r="G18" s="93">
        <f t="shared" si="2"/>
      </c>
      <c r="H18" s="73">
        <f t="shared" si="3"/>
        <v>2</v>
      </c>
      <c r="I18" s="72">
        <f>+H18/H$25</f>
        <v>1.3953881027814968E-06</v>
      </c>
    </row>
    <row r="19" spans="1:9" s="1" customFormat="1" ht="15" customHeight="1">
      <c r="A19" s="74" t="s">
        <v>182</v>
      </c>
      <c r="B19" s="92"/>
      <c r="C19" s="93"/>
      <c r="D19" s="76">
        <v>1</v>
      </c>
      <c r="E19" s="91">
        <f t="shared" si="1"/>
        <v>8.733975338747233E-07</v>
      </c>
      <c r="F19" s="92"/>
      <c r="G19" s="93">
        <f t="shared" si="2"/>
      </c>
      <c r="H19" s="73">
        <f t="shared" si="3"/>
        <v>1</v>
      </c>
      <c r="I19" s="72">
        <f>+H19/H$25</f>
        <v>6.976940513907484E-07</v>
      </c>
    </row>
    <row r="20" spans="1:9" s="1" customFormat="1" ht="15" customHeight="1">
      <c r="A20" s="74" t="s">
        <v>166</v>
      </c>
      <c r="B20" s="92"/>
      <c r="C20" s="93"/>
      <c r="D20" s="76">
        <v>1</v>
      </c>
      <c r="E20" s="91">
        <f t="shared" si="1"/>
        <v>8.733975338747233E-07</v>
      </c>
      <c r="F20" s="92"/>
      <c r="G20" s="93"/>
      <c r="H20" s="73">
        <f>SUM(B20,D20,F20)</f>
        <v>1</v>
      </c>
      <c r="I20" s="72">
        <f>+H20/H$25</f>
        <v>6.976940513907484E-07</v>
      </c>
    </row>
    <row r="21" spans="1:9" s="1" customFormat="1" ht="15" customHeight="1">
      <c r="A21" s="74" t="s">
        <v>185</v>
      </c>
      <c r="B21" s="92"/>
      <c r="C21" s="93"/>
      <c r="D21" s="76">
        <v>1</v>
      </c>
      <c r="E21" s="91">
        <f t="shared" si="1"/>
        <v>8.733975338747233E-07</v>
      </c>
      <c r="F21" s="92"/>
      <c r="G21" s="93"/>
      <c r="H21" s="73">
        <f>SUM(B21,D21,F21)</f>
        <v>1</v>
      </c>
      <c r="I21" s="72">
        <f>+H21/H$25</f>
        <v>6.976940513907484E-07</v>
      </c>
    </row>
    <row r="22" spans="1:9" s="1" customFormat="1" ht="15" customHeight="1">
      <c r="A22" s="74" t="s">
        <v>183</v>
      </c>
      <c r="B22" s="92"/>
      <c r="C22" s="93">
        <f>IF(ISBLANK(B22),"",B22/B$25)</f>
      </c>
      <c r="D22" s="76">
        <v>1</v>
      </c>
      <c r="E22" s="91">
        <f t="shared" si="1"/>
        <v>8.733975338747233E-07</v>
      </c>
      <c r="F22" s="92"/>
      <c r="G22" s="93">
        <f>IF(ISBLANK(F22),"",F22/F$25)</f>
      </c>
      <c r="H22" s="73">
        <f t="shared" si="3"/>
        <v>1</v>
      </c>
      <c r="I22" s="72">
        <f>+H22/H$25</f>
        <v>6.976940513907484E-07</v>
      </c>
    </row>
    <row r="23" spans="1:9" s="1" customFormat="1" ht="15" customHeight="1">
      <c r="A23" s="82" t="s">
        <v>186</v>
      </c>
      <c r="B23" s="92"/>
      <c r="C23" s="93"/>
      <c r="D23" s="76">
        <v>1</v>
      </c>
      <c r="E23" s="91">
        <f t="shared" si="1"/>
        <v>8.733975338747233E-07</v>
      </c>
      <c r="F23" s="92"/>
      <c r="G23" s="93"/>
      <c r="H23" s="73">
        <f t="shared" si="3"/>
        <v>1</v>
      </c>
      <c r="I23" s="72">
        <f>+H23/H$25</f>
        <v>6.976940513907484E-07</v>
      </c>
    </row>
    <row r="24" spans="1:9" s="1" customFormat="1" ht="15" customHeight="1" thickBot="1">
      <c r="A24" s="82" t="s">
        <v>155</v>
      </c>
      <c r="B24" s="92"/>
      <c r="C24" s="93">
        <f>IF(ISBLANK(B24),"",B24/B$25)</f>
      </c>
      <c r="D24" s="92"/>
      <c r="E24" s="93">
        <f t="shared" si="1"/>
      </c>
      <c r="F24" s="76">
        <v>1</v>
      </c>
      <c r="G24" s="91">
        <f>IF(ISBLANK(F24),"",F24/F$25)</f>
        <v>3.222480020623872E-05</v>
      </c>
      <c r="H24" s="83">
        <f t="shared" si="3"/>
        <v>1</v>
      </c>
      <c r="I24" s="84">
        <f>+H24/H$25</f>
        <v>6.976940513907484E-07</v>
      </c>
    </row>
    <row r="25" spans="1:9" ht="30.75" thickBot="1">
      <c r="A25" s="85" t="s">
        <v>138</v>
      </c>
      <c r="B25" s="88">
        <f>SUM(B2:B24)</f>
        <v>257307</v>
      </c>
      <c r="C25" s="89"/>
      <c r="D25" s="86">
        <f>SUM(D2:D24)</f>
        <v>1144954</v>
      </c>
      <c r="E25" s="89"/>
      <c r="F25" s="87">
        <f>SUM(F2:F24)</f>
        <v>31032</v>
      </c>
      <c r="G25" s="89"/>
      <c r="H25" s="86">
        <f>SUM(H2:H24)</f>
        <v>1433293</v>
      </c>
      <c r="I25" s="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PIEDAD PEÑA</cp:lastModifiedBy>
  <cp:lastPrinted>2020-01-20T15:18:54Z</cp:lastPrinted>
  <dcterms:created xsi:type="dcterms:W3CDTF">2013-01-29T15:05:56Z</dcterms:created>
  <dcterms:modified xsi:type="dcterms:W3CDTF">2021-01-23T22:17:20Z</dcterms:modified>
  <cp:category/>
  <cp:version/>
  <cp:contentType/>
  <cp:contentStatus/>
</cp:coreProperties>
</file>