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65416" yWindow="65416" windowWidth="20730" windowHeight="11160" tabRatio="796" activeTab="0"/>
  </bookViews>
  <sheets>
    <sheet name="MALLAMAS EPS" sheetId="51" r:id="rId1"/>
    <sheet name="ASMET SALUD " sheetId="50" r:id="rId2"/>
    <sheet name="UCI DEL RIO" sheetId="49" r:id="rId3"/>
    <sheet name="INTEGRAL SOLUTION" sheetId="48" r:id="rId4"/>
    <sheet name="LA MISERICORDIA" sheetId="47" r:id="rId5"/>
    <sheet name="IMBANACO" sheetId="46" r:id="rId6"/>
    <sheet name="HUV" sheetId="45" r:id="rId7"/>
    <sheet name="LA ESTANCIA" sheetId="44" r:id="rId8"/>
    <sheet name="FUND. CARDIOVASCULAR " sheetId="43" r:id="rId9"/>
    <sheet name="INST. ROOSEVELT" sheetId="42" r:id="rId10"/>
    <sheet name="SAN PEDRO" sheetId="41" r:id="rId11"/>
    <sheet name="CLINIZAD" sheetId="40" r:id="rId12"/>
    <sheet name="FUNDANE" sheetId="39" r:id="rId13"/>
    <sheet name="HOSP DEPTAL" sheetId="37" r:id="rId14"/>
    <sheet name="SUBRED SUR ESE" sheetId="36" r:id="rId15"/>
    <sheet name="AUDIOCOM" sheetId="35" r:id="rId16"/>
    <sheet name="PALMA REAL" sheetId="34" r:id="rId17"/>
    <sheet name="SAN JOSE BUGA" sheetId="33" r:id="rId18"/>
    <sheet name="MEDIMAS" sheetId="32" r:id="rId19"/>
    <sheet name="SAN VICENTE ARAUCA" sheetId="31" r:id="rId20"/>
    <sheet name="San Jose de Popayan" sheetId="30" r:id="rId21"/>
    <sheet name="HOSP MARIA INMACULADA" sheetId="29" r:id="rId22"/>
    <sheet name="VALLE DE LILI" sheetId="28" r:id="rId23"/>
    <sheet name="ISAIAS DUARTE" sheetId="27" r:id="rId24"/>
    <sheet name="CLINICA FARALLONES" sheetId="26" r:id="rId25"/>
    <sheet name="FABISALUD" sheetId="25" r:id="rId26"/>
    <sheet name="CEHANI ESE" sheetId="24" r:id="rId27"/>
    <sheet name="VALE DE ATRIZ" sheetId="22" r:id="rId28"/>
    <sheet name="IPS PUENTE DEL MEDIO" sheetId="21" r:id="rId29"/>
    <sheet name="HOSP PITALITO" sheetId="20" r:id="rId30"/>
    <sheet name="RADIOLOGICO DEL SUR" sheetId="19" r:id="rId31"/>
    <sheet name="HILA" sheetId="18" r:id="rId32"/>
    <sheet name="SANTA SOFIA" sheetId="17" r:id="rId33"/>
    <sheet name="CLUB NOEL" sheetId="15" r:id="rId34"/>
    <sheet name="INST. NAL DE CANCEROLOGIA" sheetId="16" r:id="rId35"/>
    <sheet name="HOSPITAL CIVIL IPIALES" sheetId="38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calcId="181029"/>
  <extLst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<sst xmlns="http://schemas.openxmlformats.org/spreadsheetml/2006/main" count="2116" uniqueCount="203">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</sst>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5" fillId="2" borderId="1" xfId="21" applyFont="1" applyFill="1" applyBorder="1" applyAlignment="1">
      <alignment horizontal="center" vertical="center" wrapText="1"/>
      <protection/>
    </xf>
    <xf numFmtId="3" fontId="5" fillId="2" borderId="1" xfId="20" applyNumberFormat="1" applyFont="1" applyFill="1" applyBorder="1" applyAlignment="1">
      <alignment horizontal="center" vertical="center" wrapText="1"/>
    </xf>
    <xf numFmtId="14" fontId="5" fillId="2" borderId="1" xfId="21" applyNumberFormat="1" applyFont="1" applyFill="1" applyBorder="1" applyAlignment="1">
      <alignment horizontal="center" vertical="center" wrapText="1"/>
      <protection/>
    </xf>
    <xf numFmtId="3" fontId="5" fillId="2" borderId="1" xfId="21" applyNumberFormat="1" applyFont="1" applyFill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3" fontId="5" fillId="3" borderId="1" xfId="21" applyNumberFormat="1" applyFont="1" applyFill="1" applyBorder="1" applyAlignment="1">
      <alignment horizontal="center" vertical="center" wrapText="1"/>
      <protection/>
    </xf>
    <xf numFmtId="3" fontId="5" fillId="3" borderId="1" xfId="20" applyNumberFormat="1" applyFont="1" applyFill="1" applyBorder="1" applyAlignment="1">
      <alignment horizontal="center" vertical="center" wrapText="1"/>
    </xf>
    <xf numFmtId="3" fontId="5" fillId="3" borderId="2" xfId="20" applyNumberFormat="1" applyFont="1" applyFill="1" applyBorder="1" applyAlignment="1">
      <alignment horizontal="center" vertical="center" wrapText="1"/>
    </xf>
    <xf numFmtId="164" fontId="5" fillId="3" borderId="2" xfId="2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0" borderId="2" xfId="20" applyNumberFormat="1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wrapText="1"/>
    </xf>
    <xf numFmtId="0" fontId="3" fillId="0" borderId="0" xfId="0" applyFont="1" applyFill="1"/>
    <xf numFmtId="0" fontId="8" fillId="0" borderId="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41" fontId="8" fillId="0" borderId="2" xfId="27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41" fontId="8" fillId="0" borderId="2" xfId="27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41" fontId="3" fillId="0" borderId="0" xfId="0" applyNumberFormat="1" applyFont="1"/>
    <xf numFmtId="41" fontId="8" fillId="0" borderId="2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/>
    <xf numFmtId="41" fontId="10" fillId="0" borderId="2" xfId="27" applyFont="1" applyFill="1" applyBorder="1" applyAlignment="1">
      <alignment vertical="top" wrapText="1"/>
    </xf>
    <xf numFmtId="0" fontId="12" fillId="0" borderId="2" xfId="0" applyFont="1" applyBorder="1"/>
    <xf numFmtId="41" fontId="10" fillId="0" borderId="2" xfId="27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1" fillId="0" borderId="2" xfId="0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/>
    <xf numFmtId="0" fontId="6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41" fontId="3" fillId="0" borderId="0" xfId="27" applyFont="1"/>
    <xf numFmtId="1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3" fontId="14" fillId="0" borderId="2" xfId="20" applyNumberFormat="1" applyFont="1" applyFill="1" applyBorder="1"/>
    <xf numFmtId="41" fontId="15" fillId="0" borderId="2" xfId="27" applyFont="1" applyFill="1" applyBorder="1" applyAlignment="1">
      <alignment horizontal="right" wrapText="1"/>
    </xf>
    <xf numFmtId="3" fontId="14" fillId="0" borderId="2" xfId="0" applyNumberFormat="1" applyFont="1" applyFill="1" applyBorder="1"/>
    <xf numFmtId="0" fontId="15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5" fillId="2" borderId="3" xfId="21" applyFont="1" applyFill="1" applyBorder="1" applyAlignment="1">
      <alignment horizontal="center" vertical="center" wrapText="1"/>
      <protection/>
    </xf>
    <xf numFmtId="3" fontId="5" fillId="2" borderId="3" xfId="20" applyNumberFormat="1" applyFont="1" applyFill="1" applyBorder="1" applyAlignment="1">
      <alignment horizontal="center" vertical="center" wrapText="1"/>
    </xf>
    <xf numFmtId="14" fontId="5" fillId="2" borderId="3" xfId="21" applyNumberFormat="1" applyFont="1" applyFill="1" applyBorder="1" applyAlignment="1">
      <alignment horizontal="center" vertical="center" wrapText="1"/>
      <protection/>
    </xf>
    <xf numFmtId="3" fontId="5" fillId="2" borderId="3" xfId="21" applyNumberFormat="1" applyFont="1" applyFill="1" applyBorder="1" applyAlignment="1">
      <alignment horizontal="center" vertical="center" wrapText="1"/>
      <protection/>
    </xf>
    <xf numFmtId="0" fontId="5" fillId="3" borderId="3" xfId="21" applyFont="1" applyFill="1" applyBorder="1" applyAlignment="1">
      <alignment horizontal="center" vertical="center" wrapText="1"/>
      <protection/>
    </xf>
    <xf numFmtId="3" fontId="5" fillId="3" borderId="3" xfId="21" applyNumberFormat="1" applyFont="1" applyFill="1" applyBorder="1" applyAlignment="1">
      <alignment horizontal="center" vertical="center" wrapText="1"/>
      <protection/>
    </xf>
    <xf numFmtId="3" fontId="5" fillId="3" borderId="3" xfId="20" applyNumberFormat="1" applyFont="1" applyFill="1" applyBorder="1" applyAlignment="1">
      <alignment horizontal="center" vertical="center" wrapText="1"/>
    </xf>
    <xf numFmtId="3" fontId="5" fillId="3" borderId="4" xfId="20" applyNumberFormat="1" applyFont="1" applyFill="1" applyBorder="1" applyAlignment="1">
      <alignment horizontal="center" vertical="center" wrapText="1"/>
    </xf>
    <xf numFmtId="164" fontId="5" fillId="3" borderId="4" xfId="2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/>
    <xf numFmtId="3" fontId="14" fillId="0" borderId="5" xfId="20" applyNumberFormat="1" applyFont="1" applyFill="1" applyBorder="1"/>
    <xf numFmtId="0" fontId="3" fillId="0" borderId="5" xfId="0" applyFont="1" applyBorder="1"/>
    <xf numFmtId="1" fontId="15" fillId="0" borderId="2" xfId="27" applyNumberFormat="1" applyFont="1" applyFill="1" applyBorder="1" applyAlignment="1">
      <alignment horizontal="right" wrapText="1"/>
    </xf>
    <xf numFmtId="1" fontId="3" fillId="0" borderId="2" xfId="0" applyNumberFormat="1" applyFont="1" applyBorder="1"/>
    <xf numFmtId="0" fontId="10" fillId="0" borderId="5" xfId="0" applyFont="1" applyFill="1" applyBorder="1" applyAlignment="1">
      <alignment horizontal="right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41" fontId="15" fillId="0" borderId="2" xfId="27" applyFont="1" applyFill="1" applyBorder="1" applyAlignment="1">
      <alignment vertical="top" wrapText="1"/>
    </xf>
    <xf numFmtId="3" fontId="3" fillId="0" borderId="2" xfId="0" applyNumberFormat="1" applyFont="1" applyBorder="1"/>
    <xf numFmtId="0" fontId="6" fillId="0" borderId="2" xfId="0" applyFont="1" applyBorder="1" applyAlignment="1">
      <alignment/>
    </xf>
    <xf numFmtId="41" fontId="13" fillId="0" borderId="2" xfId="27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1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" xfId="22"/>
    <cellStyle name="Millares 3" xfId="23"/>
    <cellStyle name="Normal 3" xfId="24"/>
    <cellStyle name="Normal 2" xfId="25"/>
    <cellStyle name="Millares 4" xfId="26"/>
    <cellStyle name="Millares [0]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4877-2D2D-4F0B-B69A-1E0B834330BC}">
  <sheetPr>
    <tabColor theme="5" tint="-0.24997000396251678"/>
  </sheetPr>
  <dimension ref="A1:AI11"/>
  <sheetViews>
    <sheetView tabSelected="1" zoomScale="98" zoomScaleNormal="98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202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15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 aca="true" t="shared" si="0" ref="O10:O11">+G10</f>
        <v>6948766</v>
      </c>
      <c r="P10" s="87">
        <f aca="true" t="shared" si="1" ref="P10:P11">+D10</f>
        <v>1902017</v>
      </c>
      <c r="Q10" s="87">
        <f aca="true" t="shared" si="2" ref="Q10:Q11">+O10</f>
        <v>6948766</v>
      </c>
      <c r="R10" s="19"/>
      <c r="S10" s="19"/>
      <c r="T10" s="19"/>
      <c r="U10" s="87">
        <f aca="true" t="shared" si="3" ref="U10:U11"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 aca="true" t="shared" si="4" ref="AG10:AG11">+U10-X10</f>
        <v>2407946</v>
      </c>
      <c r="AH10" s="19"/>
      <c r="AI10" s="18" t="s">
        <v>179</v>
      </c>
    </row>
    <row r="11" spans="1:35" ht="15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 t="shared" si="0"/>
        <v>55052147</v>
      </c>
      <c r="P11" s="87">
        <f t="shared" si="1"/>
        <v>41272020</v>
      </c>
      <c r="Q11" s="87">
        <f t="shared" si="2"/>
        <v>55052147</v>
      </c>
      <c r="R11" s="19"/>
      <c r="S11" s="19"/>
      <c r="T11" s="19"/>
      <c r="U11" s="87">
        <f t="shared" si="3"/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 t="shared" si="4"/>
        <v>39360372</v>
      </c>
      <c r="AH11" s="19"/>
      <c r="AI11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4E1BF-CF14-4D78-A5B9-492E3C21D1B5}">
  <sheetPr>
    <tabColor theme="5" tint="-0.24997000396251678"/>
  </sheetPr>
  <dimension ref="A1:AI9"/>
  <sheetViews>
    <sheetView zoomScale="98" zoomScaleNormal="98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191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E0A4-7B26-4587-88D7-3A3AE35B239D}">
  <sheetPr>
    <tabColor theme="5" tint="-0.24997000396251678"/>
  </sheetPr>
  <dimension ref="A1:AI9"/>
  <sheetViews>
    <sheetView zoomScale="98" zoomScaleNormal="98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190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009A-EDFE-4248-A364-E1350850A45B}">
  <sheetPr>
    <tabColor theme="5" tint="-0.24997000396251678"/>
  </sheetPr>
  <dimension ref="A1:AI10"/>
  <sheetViews>
    <sheetView zoomScale="98" zoomScaleNormal="98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188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15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 aca="true" t="shared" si="0" ref="O10">+G10</f>
        <v>4166300</v>
      </c>
      <c r="P10" s="87">
        <f aca="true" t="shared" si="1" ref="P10">+D10</f>
        <v>5227</v>
      </c>
      <c r="Q10" s="87">
        <f aca="true" t="shared" si="2" ref="Q10">+O10</f>
        <v>4166300</v>
      </c>
      <c r="R10" s="19"/>
      <c r="S10" s="19"/>
      <c r="T10" s="19"/>
      <c r="U10" s="87">
        <f aca="true" t="shared" si="3" ref="U10"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BE20-11C2-45C8-9CDA-7A63FE27485F}">
  <sheetPr>
    <tabColor theme="5" tint="-0.24997000396251678"/>
  </sheetPr>
  <dimension ref="A1:AI11"/>
  <sheetViews>
    <sheetView zoomScale="98" zoomScaleNormal="98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185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15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 aca="true" t="shared" si="0" ref="O10:O11">+G10</f>
        <v>249000</v>
      </c>
      <c r="P10" s="87">
        <f aca="true" t="shared" si="1" ref="P10:P11">+D10</f>
        <v>22016</v>
      </c>
      <c r="Q10" s="87">
        <f aca="true" t="shared" si="2" ref="Q10:Q11">+O10</f>
        <v>249000</v>
      </c>
      <c r="R10" s="19"/>
      <c r="S10" s="19"/>
      <c r="T10" s="19"/>
      <c r="U10" s="87">
        <f aca="true" t="shared" si="3" ref="U10:U11"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15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 t="shared" si="0"/>
        <v>249000</v>
      </c>
      <c r="P11" s="87">
        <f t="shared" si="1"/>
        <v>220160</v>
      </c>
      <c r="Q11" s="87">
        <f t="shared" si="2"/>
        <v>249000</v>
      </c>
      <c r="R11" s="19"/>
      <c r="S11" s="19"/>
      <c r="T11" s="19"/>
      <c r="U11" s="87">
        <f t="shared" si="3"/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 aca="true" t="shared" si="4" ref="AG11">+U11-X11</f>
        <v>219100</v>
      </c>
      <c r="AH11" s="89"/>
      <c r="AI11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3F11-1F11-42DD-8772-CB407A41DF6E}">
  <sheetPr>
    <tabColor theme="5" tint="-0.24997000396251678"/>
  </sheetPr>
  <dimension ref="A1:AI19"/>
  <sheetViews>
    <sheetView zoomScale="98" zoomScaleNormal="98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183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15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15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15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15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15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15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15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15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15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15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5ACD-83A5-410B-8BAA-E7B4B9F71B90}">
  <sheetPr>
    <tabColor theme="5" tint="-0.24997000396251678"/>
  </sheetPr>
  <dimension ref="A1:AI13"/>
  <sheetViews>
    <sheetView zoomScale="98" zoomScaleNormal="98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182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15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15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15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15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3182-AA75-4A3C-8786-9E20266FC9B4}">
  <sheetPr>
    <tabColor theme="5" tint="-0.24997000396251678"/>
  </sheetPr>
  <dimension ref="A1:AI13"/>
  <sheetViews>
    <sheetView zoomScale="98" zoomScaleNormal="98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180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15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15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15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15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E3E7-8D5F-4842-9764-F364C6C2A11E}">
  <sheetPr>
    <tabColor theme="5" tint="-0.24997000396251678"/>
  </sheetPr>
  <dimension ref="A1:AI13"/>
  <sheetViews>
    <sheetView zoomScale="98" zoomScaleNormal="98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174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15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15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15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15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084-0A0A-406C-B1AD-7B787B6FDF8F}">
  <sheetPr>
    <tabColor theme="5" tint="-0.24997000396251678"/>
  </sheetPr>
  <dimension ref="A1:AI14"/>
  <sheetViews>
    <sheetView zoomScale="98" zoomScaleNormal="98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174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15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15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15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0B0F-0768-4EDF-9E8E-14F690F8960D}">
  <sheetPr>
    <tabColor theme="5" tint="-0.24997000396251678"/>
  </sheetPr>
  <dimension ref="A1:AI14"/>
  <sheetViews>
    <sheetView zoomScale="98" zoomScaleNormal="98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175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A964-4F36-4341-AD85-EC6B17B11844}">
  <sheetPr>
    <tabColor theme="5" tint="-0.24997000396251678"/>
  </sheetPr>
  <dimension ref="A1:AI19"/>
  <sheetViews>
    <sheetView zoomScale="98" zoomScaleNormal="98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202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15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15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15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15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15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15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15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15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15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15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2ACC-99DB-4EF8-AA92-1482A49B8CCB}">
  <sheetPr>
    <tabColor theme="5" tint="-0.24997000396251678"/>
  </sheetPr>
  <dimension ref="A1:AI9"/>
  <sheetViews>
    <sheetView zoomScale="98" zoomScaleNormal="98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176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4D7A-E0DC-40BC-A548-157F83D78979}">
  <sheetPr>
    <tabColor theme="5" tint="-0.24997000396251678"/>
  </sheetPr>
  <dimension ref="A1:AI19"/>
  <sheetViews>
    <sheetView zoomScale="98" zoomScaleNormal="98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170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15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15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15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15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15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15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15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15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15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15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C5C3-AAA0-44C4-A9EA-E28E0C684C19}">
  <sheetPr>
    <tabColor theme="5" tint="-0.24997000396251678"/>
  </sheetPr>
  <dimension ref="A1:AI20"/>
  <sheetViews>
    <sheetView zoomScale="98" zoomScaleNormal="98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157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15">
      <c r="AG20" s="28">
        <f>SUM(AG9:AG19)</f>
        <v>19652379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6DEB-FB4E-4EEC-AB0B-1A5C521596FB}">
  <sheetPr>
    <tabColor theme="5" tint="-0.24997000396251678"/>
  </sheetPr>
  <dimension ref="A1:AI12"/>
  <sheetViews>
    <sheetView zoomScale="98" zoomScaleNormal="98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152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15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15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15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EFA4-4516-4B79-9984-AE817B75AE35}">
  <sheetPr>
    <tabColor theme="5" tint="-0.24997000396251678"/>
  </sheetPr>
  <dimension ref="A1:AI33"/>
  <sheetViews>
    <sheetView zoomScale="98" zoomScaleNormal="98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122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15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15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15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15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15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5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5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5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5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5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5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5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5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5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5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5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0457-EE47-4722-A960-BA3D7D07868F}">
  <sheetPr>
    <tabColor theme="5" tint="-0.24997000396251678"/>
  </sheetPr>
  <dimension ref="A1:AI16"/>
  <sheetViews>
    <sheetView zoomScale="98" zoomScaleNormal="98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120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15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15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2796-9A2E-4E08-9029-05ADD1A42BA7}">
  <sheetPr>
    <tabColor theme="5" tint="-0.24997000396251678"/>
  </sheetPr>
  <dimension ref="A1:AI43"/>
  <sheetViews>
    <sheetView zoomScale="98" zoomScaleNormal="98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80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2FC0-7135-4EE1-BFB5-0F3FCE1B30AB}">
  <sheetPr>
    <tabColor theme="5" tint="-0.24997000396251678"/>
  </sheetPr>
  <dimension ref="A1:AI10"/>
  <sheetViews>
    <sheetView zoomScale="98" zoomScaleNormal="98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72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15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CF35-A7B9-45A6-B7F4-A26FE5C664F8}">
  <sheetPr>
    <tabColor theme="5" tint="-0.24997000396251678"/>
  </sheetPr>
  <dimension ref="A1:AI10"/>
  <sheetViews>
    <sheetView zoomScale="98" zoomScaleNormal="98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70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7702-5FBB-4E45-8390-C4EF030C8527}">
  <sheetPr>
    <tabColor theme="5" tint="-0.24997000396251678"/>
  </sheetPr>
  <dimension ref="A1:AI44"/>
  <sheetViews>
    <sheetView zoomScale="98" zoomScaleNormal="98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66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15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15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15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15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15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15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15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15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15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15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15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15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15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15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15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15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15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15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15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15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15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15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15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15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15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15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15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15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15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15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15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15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15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15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15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37CB-C706-47AE-AC02-C82A50F2D0F9}">
  <sheetPr>
    <tabColor theme="5" tint="-0.24997000396251678"/>
  </sheetPr>
  <dimension ref="A1:AI9"/>
  <sheetViews>
    <sheetView zoomScale="98" zoomScaleNormal="98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201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7FA9-407F-457A-BC31-3287655FCF65}">
  <sheetPr>
    <tabColor theme="5" tint="-0.24997000396251678"/>
  </sheetPr>
  <dimension ref="A1:AI16"/>
  <sheetViews>
    <sheetView zoomScale="98" zoomScaleNormal="98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71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15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CB34-34AA-49B6-A466-7DC21E8A51A2}">
  <sheetPr>
    <tabColor theme="5" tint="-0.24997000396251678"/>
  </sheetPr>
  <dimension ref="A1:AI11"/>
  <sheetViews>
    <sheetView zoomScale="98" zoomScaleNormal="98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76</v>
      </c>
    </row>
    <row r="4" spans="1:2" ht="15">
      <c r="A4" s="1" t="s">
        <v>4</v>
      </c>
      <c r="B4" s="3">
        <v>44197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15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15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15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9E27-6DE7-4FE2-B69C-9238DBA9FC33}">
  <sheetPr>
    <tabColor theme="5" tint="-0.24997000396251678"/>
  </sheetPr>
  <dimension ref="A1:AI97"/>
  <sheetViews>
    <sheetView zoomScale="98" zoomScaleNormal="98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57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15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15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15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15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15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15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15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15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15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15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15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15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15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15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15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15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15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15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15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15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15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15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15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15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15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15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15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15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15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15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15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15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15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15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15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15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15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15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15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15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15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15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15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15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15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15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15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15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15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15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15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15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15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15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15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15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15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15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15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15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15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15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15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15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15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15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15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15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15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15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15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15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15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15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15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15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15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15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15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15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15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15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15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15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15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15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15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15">
      <c r="AG97" s="50"/>
    </row>
  </sheetData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458E-9316-457C-A97F-FB8D3483D9D8}">
  <sheetPr>
    <tabColor theme="5" tint="-0.24997000396251678"/>
  </sheetPr>
  <dimension ref="A1:AI10"/>
  <sheetViews>
    <sheetView zoomScale="98" zoomScaleNormal="98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77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15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15">
      <c r="AG10" s="28"/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3949-EC1E-4676-B117-D2DD7634382B}">
  <sheetPr>
    <tabColor theme="5" tint="-0.24997000396251678"/>
  </sheetPr>
  <dimension ref="A1:AI16"/>
  <sheetViews>
    <sheetView zoomScale="98" zoomScaleNormal="98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44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 aca="true" t="shared" si="0" ref="AG12:AG15"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 t="shared" si="0"/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 t="shared" si="0"/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 t="shared" si="0"/>
        <v>747145</v>
      </c>
      <c r="AH15" s="16">
        <v>0</v>
      </c>
      <c r="AI15" s="18" t="s">
        <v>43</v>
      </c>
    </row>
    <row r="16" spans="1:35" ht="15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5FAB-8C8A-4B8E-ABE2-7A08A1512499}">
  <sheetPr>
    <tabColor theme="5" tint="-0.24997000396251678"/>
  </sheetPr>
  <dimension ref="A1:AI17"/>
  <sheetViews>
    <sheetView zoomScale="98" zoomScaleNormal="98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79</v>
      </c>
    </row>
    <row r="4" spans="1:2" ht="15">
      <c r="A4" s="1" t="s">
        <v>4</v>
      </c>
      <c r="B4" s="3">
        <v>44196</v>
      </c>
    </row>
    <row r="5" spans="1:2" ht="15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5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15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15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15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15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15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15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15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15">
      <c r="AG17" s="28"/>
    </row>
  </sheetData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8B62-5ABE-4863-91A4-91FFC1629582}">
  <sheetPr>
    <tabColor theme="5" tint="-0.24997000396251678"/>
  </sheetPr>
  <dimension ref="A1:AI18"/>
  <sheetViews>
    <sheetView zoomScale="98" zoomScaleNormal="98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184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15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15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15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15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15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15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15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15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15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FB02-7BF2-4FB6-93DE-2AC9B2FEB000}">
  <sheetPr>
    <tabColor theme="5" tint="-0.24997000396251678"/>
  </sheetPr>
  <dimension ref="A1:AI9"/>
  <sheetViews>
    <sheetView zoomScale="98" zoomScaleNormal="98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200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60B0-80BF-4478-B375-6821927616F7}">
  <sheetPr>
    <tabColor theme="5" tint="-0.24997000396251678"/>
  </sheetPr>
  <dimension ref="A1:AI9"/>
  <sheetViews>
    <sheetView zoomScale="98" zoomScaleNormal="98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198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0760-0A62-475B-B200-C11F56113366}">
  <sheetPr>
    <tabColor theme="5" tint="-0.24997000396251678"/>
  </sheetPr>
  <dimension ref="A1:AI10"/>
  <sheetViews>
    <sheetView zoomScale="98" zoomScaleNormal="98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198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15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 aca="true" t="shared" si="0" ref="O10">+G10</f>
        <v>4616855</v>
      </c>
      <c r="P10" s="87">
        <f aca="true" t="shared" si="1" ref="P10">+D10</f>
        <v>28549</v>
      </c>
      <c r="Q10" s="87">
        <f aca="true" t="shared" si="2" ref="Q10">+O10</f>
        <v>4616855</v>
      </c>
      <c r="R10" s="19"/>
      <c r="S10" s="19"/>
      <c r="T10" s="19"/>
      <c r="U10" s="87">
        <f aca="true" t="shared" si="3" ref="U10"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 aca="true" t="shared" si="4" ref="AG10">+U10-X10</f>
        <v>935931</v>
      </c>
      <c r="AH10" s="19"/>
      <c r="AI10" s="19" t="s">
        <v>193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E8F2-F7EB-4D31-82E5-E39C011D4BFD}">
  <sheetPr>
    <tabColor theme="5" tint="-0.24997000396251678"/>
  </sheetPr>
  <dimension ref="A1:AI13"/>
  <sheetViews>
    <sheetView zoomScale="98" zoomScaleNormal="98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196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 aca="true" t="shared" si="0" ref="O10:O13">+G10</f>
        <v>16277900</v>
      </c>
      <c r="P10" s="87">
        <f aca="true" t="shared" si="1" ref="P10:P13">+D10</f>
        <v>988094</v>
      </c>
      <c r="Q10" s="87">
        <f aca="true" t="shared" si="2" ref="Q10:Q13">+O10</f>
        <v>16277900</v>
      </c>
      <c r="R10" s="19"/>
      <c r="S10" s="19"/>
      <c r="T10" s="19"/>
      <c r="U10" s="87">
        <f aca="true" t="shared" si="3" ref="U10:U13"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 aca="true" t="shared" si="4" ref="AG10:AG13"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 t="shared" si="0"/>
        <v>34854200</v>
      </c>
      <c r="P11" s="87">
        <f t="shared" si="1"/>
        <v>1008651</v>
      </c>
      <c r="Q11" s="87">
        <f t="shared" si="2"/>
        <v>34854200</v>
      </c>
      <c r="R11" s="19"/>
      <c r="S11" s="19"/>
      <c r="T11" s="19"/>
      <c r="U11" s="87">
        <f t="shared" si="3"/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 t="shared" si="4"/>
        <v>32405500</v>
      </c>
      <c r="AH11" s="19"/>
      <c r="AI11" s="18" t="s">
        <v>197</v>
      </c>
    </row>
    <row r="12" spans="1:35" ht="15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 t="shared" si="0"/>
        <v>830100</v>
      </c>
      <c r="P12" s="87">
        <f t="shared" si="1"/>
        <v>192376</v>
      </c>
      <c r="Q12" s="87">
        <f t="shared" si="2"/>
        <v>830100</v>
      </c>
      <c r="R12" s="19"/>
      <c r="S12" s="19"/>
      <c r="T12" s="19"/>
      <c r="U12" s="87">
        <f t="shared" si="3"/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 t="shared" si="4"/>
        <v>484940</v>
      </c>
      <c r="AH12" s="19"/>
      <c r="AI12" s="19" t="s">
        <v>193</v>
      </c>
    </row>
    <row r="13" spans="1:35" ht="15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 t="shared" si="0"/>
        <v>142700</v>
      </c>
      <c r="P13" s="87">
        <f t="shared" si="1"/>
        <v>192343</v>
      </c>
      <c r="Q13" s="87">
        <f t="shared" si="2"/>
        <v>142700</v>
      </c>
      <c r="R13" s="19"/>
      <c r="S13" s="19"/>
      <c r="T13" s="19"/>
      <c r="U13" s="87">
        <f t="shared" si="3"/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 t="shared" si="4"/>
        <v>20800</v>
      </c>
      <c r="AH13" s="19"/>
      <c r="AI13" s="19" t="s">
        <v>193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F8E5-3D6C-4F31-9151-0620D114FEF0}">
  <sheetPr>
    <tabColor theme="5" tint="-0.24997000396251678"/>
  </sheetPr>
  <dimension ref="A1:AI9"/>
  <sheetViews>
    <sheetView zoomScale="98" zoomScaleNormal="98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195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060C-DA9B-4EFE-83B7-596CE40F9DC9}">
  <sheetPr>
    <tabColor theme="5" tint="-0.24997000396251678"/>
  </sheetPr>
  <dimension ref="A1:AI9"/>
  <sheetViews>
    <sheetView zoomScale="98" zoomScaleNormal="98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15">
      <c r="A1" s="1" t="s">
        <v>0</v>
      </c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2" t="s">
        <v>192</v>
      </c>
    </row>
    <row r="4" spans="1:2" ht="15">
      <c r="A4" s="1" t="s">
        <v>4</v>
      </c>
      <c r="B4" s="3">
        <v>44440</v>
      </c>
    </row>
    <row r="5" spans="1:2" ht="15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5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Alejandra Aux Concha</cp:lastModifiedBy>
  <dcterms:created xsi:type="dcterms:W3CDTF">2020-08-10T00:09:10Z</dcterms:created>
  <dcterms:modified xsi:type="dcterms:W3CDTF">2022-05-03T14:35:10Z</dcterms:modified>
  <cp:category/>
  <cp:version/>
  <cp:contentType/>
  <cp:contentStatus/>
</cp:coreProperties>
</file>