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codeName="ThisWorkbook" defaultThemeVersion="124226"/>
  <bookViews>
    <workbookView xWindow="65416" yWindow="65416" windowWidth="20730" windowHeight="11310" activeTab="0"/>
  </bookViews>
  <sheets>
    <sheet name="BDUA - 2024" sheetId="1" r:id="rId1"/>
    <sheet name="Regimen EPS" sheetId="2" r:id="rId2"/>
  </sheets>
  <definedNames>
    <definedName name="_xlnm.Print_Area" localSheetId="0">'BDUA - 2024'!$A$1:$AL$67</definedName>
    <definedName name="_xlnm.Print_Titles" localSheetId="0">'BDUA - 2024'!$A:$D</definedName>
  </definedNames>
  <calcPr calcId="191029"/>
</workbook>
</file>

<file path=xl/sharedStrings.xml><?xml version="1.0" encoding="utf-8"?>
<sst xmlns="http://schemas.openxmlformats.org/spreadsheetml/2006/main" count="199" uniqueCount="183">
  <si>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</si>
  <si>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</si>
  <si>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</si>
  <si>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</si>
  <si>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</si>
  <si>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</si>
  <si>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</si>
  <si>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</si>
  <si>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</si>
  <si>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</si>
  <si>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</si>
  <si>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</si>
  <si>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</si>
  <si>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</si>
  <si>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</si>
  <si>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</si>
  <si>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</si>
  <si>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</si>
  <si>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</si>
  <si>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</si>
  <si>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</si>
  <si>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</si>
  <si>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</si>
  <si>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</si>
  <si>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</si>
  <si>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</si>
  <si>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</si>
  <si>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</si>
  <si>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</si>
  <si>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</si>
  <si>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</si>
  <si>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</si>
  <si>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</si>
  <si>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</si>
  <si>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</si>
  <si>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</si>
  <si>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</si>
  <si>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</si>
  <si>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</si>
  <si>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</si>
  <si>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</si>
  <si>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</si>
  <si>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</si>
  <si>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</si>
  <si>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</si>
  <si>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</si>
  <si>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</si>
  <si>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</si>
  <si>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</si>
  <si>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</si>
  <si>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</si>
  <si>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</si>
  <si>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</si>
  <si>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</si>
  <si>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</si>
  <si>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</si>
  <si>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</si>
  <si>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</si>
  <si>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</si>
  <si>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</si>
  <si>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</si>
  <si>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</si>
  <si>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</si>
  <si>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</si>
  <si>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</si>
  <si>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</si>
  <si>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</si>
  <si>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</si>
  <si>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</si>
  <si>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</si>
  <si>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</si>
  <si>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</si>
  <si>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</si>
  <si>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</si>
  <si>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</si>
  <si>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</si>
  <si>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</si>
  <si>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</si>
  <si>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</si>
  <si>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</si>
  <si>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</si>
  <si>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</si>
  <si>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</si>
  <si>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</si>
  <si>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</si>
  <si>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</si>
  <si>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</si>
  <si>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</si>
  <si>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</si>
  <si>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</si>
  <si>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</si>
  <si>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</si>
  <si>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</si>
  <si>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</si>
  <si>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</si>
  <si>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</si>
  <si>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</si>
  <si>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</si>
  <si>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</si>
  <si>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</si>
  <si>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</si>
  <si>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</si>
  <si>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</si>
  <si>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</si>
  <si>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</si>
  <si>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</si>
  <si>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</si>
  <si>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</si>
  <si>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</si>
  <si>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</si>
  <si>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</si>
  <si>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</si>
  <si>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</si>
  <si>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</si>
  <si>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</si>
  <si>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</si>
  <si>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</si>
  <si>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</si>
  <si>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</si>
  <si>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</si>
  <si>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</si>
  <si>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</si>
  <si>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</si>
  <si>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</si>
  <si>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</si>
  <si>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</si>
  <si>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</si>
  <si>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</si>
  <si>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</si>
  <si>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</si>
  <si>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</si>
  <si>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</si>
  <si>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</si>
  <si>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</si>
  <si>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</si>
  <si>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</si>
  <si>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</si>
  <si>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</si>
  <si>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</si>
  <si>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</si>
  <si>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</si>
  <si>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</si>
  <si>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</si>
  <si>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</si>
  <si>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</si>
  <si>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</si>
  <si>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</si>
  <si>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</si>
  <si>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</si>
  <si>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</si>
  <si>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</si>
  <si>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</si>
  <si>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</si>
  <si>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</si>
  <si>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</si>
  <si>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Sanitas - CM</t>
  </si>
  <si>
    <t>Contributivo</t>
  </si>
  <si>
    <t>Subsidiado</t>
  </si>
  <si>
    <t>Excepcion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</si>
  <si>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</si>
  <si>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</si>
  <si>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</si>
  <si>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</si>
  <si>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</si>
  <si>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</si>
  <si>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</si>
  <si>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</si>
  <si>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</si>
  <si>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</t>
  </si>
  <si>
    <t>Suramericana</t>
  </si>
  <si>
    <t>Salud Total - CM</t>
  </si>
  <si>
    <t>INPEC</t>
  </si>
  <si>
    <t>Inpec</t>
  </si>
  <si>
    <t>Fliar de Colombia</t>
  </si>
  <si>
    <t>EPS Fliar Colombia</t>
  </si>
  <si>
    <t>SOS - CM</t>
  </si>
  <si>
    <t>SOS</t>
  </si>
  <si>
    <t>Coosalud</t>
  </si>
  <si>
    <t>Fliar de Colombia - CM</t>
  </si>
  <si>
    <t>Mutual Ser</t>
  </si>
  <si>
    <t>AIC</t>
  </si>
  <si>
    <t>Mutual</t>
  </si>
  <si>
    <t>AIC -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</si>
</sst>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center" wrapText="1"/>
    </xf>
    <xf numFmtId="164" fontId="3" fillId="2" borderId="1" xfId="20" applyNumberFormat="1" applyFont="1" applyFill="1" applyBorder="1" applyAlignment="1">
      <alignment horizontal="right" vertical="center" wrapText="1"/>
    </xf>
    <xf numFmtId="164" fontId="3" fillId="2" borderId="2" xfId="20" applyNumberFormat="1" applyFont="1" applyFill="1" applyBorder="1" applyAlignment="1">
      <alignment horizontal="right" vertical="center" wrapText="1"/>
    </xf>
    <xf numFmtId="164" fontId="3" fillId="3" borderId="3" xfId="20" applyNumberFormat="1" applyFont="1" applyFill="1" applyBorder="1" applyAlignment="1">
      <alignment horizontal="right" vertical="center" wrapText="1"/>
    </xf>
    <xf numFmtId="164" fontId="3" fillId="3" borderId="4" xfId="20" applyNumberFormat="1" applyFont="1" applyFill="1" applyBorder="1" applyAlignment="1">
      <alignment horizontal="right" vertical="center" wrapText="1"/>
    </xf>
    <xf numFmtId="164" fontId="4" fillId="2" borderId="2" xfId="20" applyNumberFormat="1" applyFont="1" applyFill="1" applyBorder="1" applyAlignment="1">
      <alignment horizontal="right" vertical="center" wrapText="1"/>
    </xf>
    <xf numFmtId="164" fontId="2" fillId="4" borderId="5" xfId="20" applyNumberFormat="1" applyFont="1" applyFill="1" applyBorder="1" applyAlignment="1">
      <alignment horizontal="right" vertical="center" wrapText="1"/>
    </xf>
    <xf numFmtId="164" fontId="2" fillId="4" borderId="6" xfId="20" applyNumberFormat="1" applyFont="1" applyFill="1" applyBorder="1" applyAlignment="1">
      <alignment horizontal="right" vertical="center" wrapText="1"/>
    </xf>
    <xf numFmtId="0" fontId="5" fillId="5" borderId="7" xfId="2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right" vertical="center" wrapText="1"/>
    </xf>
    <xf numFmtId="164" fontId="6" fillId="3" borderId="9" xfId="20" applyNumberFormat="1" applyFont="1" applyFill="1" applyBorder="1" applyAlignment="1">
      <alignment horizontal="right" vertical="center" wrapText="1"/>
    </xf>
    <xf numFmtId="0" fontId="3" fillId="6" borderId="1" xfId="21" applyFont="1" applyFill="1" applyBorder="1" applyAlignment="1">
      <alignment vertical="center" wrapText="1"/>
      <protection/>
    </xf>
    <xf numFmtId="0" fontId="3" fillId="6" borderId="10" xfId="21" applyFont="1" applyFill="1" applyBorder="1" applyAlignment="1">
      <alignment vertical="center" wrapText="1"/>
      <protection/>
    </xf>
    <xf numFmtId="164" fontId="0" fillId="6" borderId="8" xfId="0" applyNumberFormat="1" applyFill="1" applyBorder="1" applyAlignment="1">
      <alignment horizontal="right" vertical="center" wrapText="1"/>
    </xf>
    <xf numFmtId="0" fontId="3" fillId="7" borderId="3" xfId="21" applyFont="1" applyFill="1" applyBorder="1" applyAlignment="1">
      <alignment vertical="center" wrapText="1"/>
      <protection/>
    </xf>
    <xf numFmtId="0" fontId="3" fillId="7" borderId="11" xfId="21" applyFont="1" applyFill="1" applyBorder="1" applyAlignment="1">
      <alignment vertical="center" wrapText="1"/>
      <protection/>
    </xf>
    <xf numFmtId="164" fontId="0" fillId="7" borderId="9" xfId="0" applyNumberFormat="1" applyFill="1" applyBorder="1" applyAlignment="1">
      <alignment horizontal="right" vertical="center" wrapText="1"/>
    </xf>
    <xf numFmtId="0" fontId="5" fillId="5" borderId="12" xfId="21" applyFont="1" applyFill="1" applyBorder="1" applyAlignment="1">
      <alignment horizontal="center" vertical="center" wrapText="1"/>
      <protection/>
    </xf>
    <xf numFmtId="0" fontId="5" fillId="5" borderId="13" xfId="21" applyFont="1" applyFill="1" applyBorder="1" applyAlignment="1">
      <alignment horizontal="center" vertical="center" wrapText="1"/>
      <protection/>
    </xf>
    <xf numFmtId="0" fontId="6" fillId="8" borderId="12" xfId="21" applyFont="1" applyFill="1" applyBorder="1" applyAlignment="1">
      <alignment horizontal="center" vertical="center" wrapText="1"/>
      <protection/>
    </xf>
    <xf numFmtId="0" fontId="6" fillId="8" borderId="13" xfId="21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2" fillId="0" borderId="14" xfId="20" applyNumberFormat="1" applyFont="1" applyBorder="1" applyAlignment="1">
      <alignment horizontal="right" vertical="center" wrapText="1"/>
    </xf>
    <xf numFmtId="164" fontId="9" fillId="4" borderId="7" xfId="20" applyNumberFormat="1" applyFont="1" applyFill="1" applyBorder="1" applyAlignment="1">
      <alignment horizontal="center" vertical="center" wrapText="1"/>
    </xf>
    <xf numFmtId="164" fontId="9" fillId="9" borderId="7" xfId="20" applyNumberFormat="1" applyFont="1" applyFill="1" applyBorder="1" applyAlignment="1">
      <alignment horizontal="center" vertical="center" wrapText="1"/>
    </xf>
    <xf numFmtId="164" fontId="9" fillId="10" borderId="7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3" fillId="11" borderId="15" xfId="20" applyNumberFormat="1" applyFont="1" applyFill="1" applyBorder="1" applyAlignment="1">
      <alignment horizontal="right" vertical="center" wrapText="1"/>
    </xf>
    <xf numFmtId="164" fontId="3" fillId="12" borderId="16" xfId="20" applyNumberFormat="1" applyFont="1" applyFill="1" applyBorder="1" applyAlignment="1">
      <alignment horizontal="right" vertical="center" wrapText="1"/>
    </xf>
    <xf numFmtId="164" fontId="3" fillId="12" borderId="17" xfId="20" applyNumberFormat="1" applyFont="1" applyFill="1" applyBorder="1" applyAlignment="1">
      <alignment horizontal="right" vertical="center" wrapText="1"/>
    </xf>
    <xf numFmtId="164" fontId="2" fillId="13" borderId="18" xfId="2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3" fillId="14" borderId="8" xfId="20" applyNumberFormat="1" applyFont="1" applyFill="1" applyBorder="1" applyAlignment="1">
      <alignment horizontal="right" vertical="center" wrapText="1"/>
    </xf>
    <xf numFmtId="164" fontId="3" fillId="15" borderId="9" xfId="20" applyNumberFormat="1" applyFont="1" applyFill="1" applyBorder="1" applyAlignment="1">
      <alignment horizontal="right" vertical="center" wrapText="1"/>
    </xf>
    <xf numFmtId="164" fontId="3" fillId="15" borderId="19" xfId="20" applyNumberFormat="1" applyFont="1" applyFill="1" applyBorder="1" applyAlignment="1">
      <alignment horizontal="right" vertical="center" wrapText="1"/>
    </xf>
    <xf numFmtId="0" fontId="6" fillId="8" borderId="20" xfId="21" applyFont="1" applyFill="1" applyBorder="1" applyAlignment="1">
      <alignment horizontal="center" vertical="center" wrapText="1"/>
      <protection/>
    </xf>
    <xf numFmtId="164" fontId="7" fillId="11" borderId="21" xfId="20" applyNumberFormat="1" applyFont="1" applyFill="1" applyBorder="1" applyAlignment="1">
      <alignment horizontal="right" vertical="center" wrapText="1"/>
    </xf>
    <xf numFmtId="164" fontId="7" fillId="12" borderId="22" xfId="20" applyNumberFormat="1" applyFont="1" applyFill="1" applyBorder="1" applyAlignment="1">
      <alignment horizontal="right" vertical="center" wrapText="1"/>
    </xf>
    <xf numFmtId="164" fontId="7" fillId="12" borderId="23" xfId="20" applyNumberFormat="1" applyFont="1" applyFill="1" applyBorder="1" applyAlignment="1">
      <alignment horizontal="right" vertical="center" wrapText="1"/>
    </xf>
    <xf numFmtId="164" fontId="9" fillId="13" borderId="20" xfId="20" applyNumberFormat="1" applyFont="1" applyFill="1" applyBorder="1" applyAlignment="1">
      <alignment horizontal="center" vertical="center" wrapText="1"/>
    </xf>
    <xf numFmtId="164" fontId="3" fillId="14" borderId="4" xfId="20" applyNumberFormat="1" applyFont="1" applyFill="1" applyBorder="1" applyAlignment="1">
      <alignment horizontal="right" vertical="center" wrapText="1"/>
    </xf>
    <xf numFmtId="164" fontId="3" fillId="15" borderId="4" xfId="20" applyNumberFormat="1" applyFont="1" applyFill="1" applyBorder="1" applyAlignment="1">
      <alignment horizontal="right" vertical="center" wrapText="1"/>
    </xf>
    <xf numFmtId="164" fontId="3" fillId="14" borderId="3" xfId="20" applyNumberFormat="1" applyFont="1" applyFill="1" applyBorder="1" applyAlignment="1">
      <alignment horizontal="right" vertical="center" wrapText="1"/>
    </xf>
    <xf numFmtId="164" fontId="3" fillId="15" borderId="3" xfId="20" applyNumberFormat="1" applyFont="1" applyFill="1" applyBorder="1" applyAlignment="1">
      <alignment horizontal="right" vertical="center" wrapText="1"/>
    </xf>
    <xf numFmtId="164" fontId="3" fillId="14" borderId="1" xfId="20" applyNumberFormat="1" applyFont="1" applyFill="1" applyBorder="1" applyAlignment="1">
      <alignment horizontal="right" vertical="center" wrapText="1"/>
    </xf>
    <xf numFmtId="164" fontId="3" fillId="14" borderId="2" xfId="20" applyNumberFormat="1" applyFont="1" applyFill="1" applyBorder="1" applyAlignment="1">
      <alignment horizontal="right" vertical="center" wrapText="1"/>
    </xf>
    <xf numFmtId="0" fontId="6" fillId="16" borderId="5" xfId="21" applyFont="1" applyFill="1" applyBorder="1" applyAlignment="1">
      <alignment horizontal="center" vertical="center" wrapText="1"/>
      <protection/>
    </xf>
    <xf numFmtId="0" fontId="6" fillId="16" borderId="6" xfId="21" applyFont="1" applyFill="1" applyBorder="1" applyAlignment="1">
      <alignment horizontal="center" vertical="center" wrapText="1"/>
      <protection/>
    </xf>
    <xf numFmtId="0" fontId="6" fillId="16" borderId="24" xfId="21" applyFont="1" applyFill="1" applyBorder="1" applyAlignment="1">
      <alignment horizontal="center" vertical="center" wrapText="1"/>
      <protection/>
    </xf>
    <xf numFmtId="164" fontId="3" fillId="14" borderId="25" xfId="20" applyNumberFormat="1" applyFont="1" applyFill="1" applyBorder="1" applyAlignment="1">
      <alignment horizontal="right" vertical="center" wrapText="1"/>
    </xf>
    <xf numFmtId="164" fontId="3" fillId="15" borderId="26" xfId="20" applyNumberFormat="1" applyFont="1" applyFill="1" applyBorder="1" applyAlignment="1">
      <alignment horizontal="right" vertical="center" wrapText="1"/>
    </xf>
    <xf numFmtId="164" fontId="3" fillId="14" borderId="26" xfId="20" applyNumberFormat="1" applyFont="1" applyFill="1" applyBorder="1" applyAlignment="1">
      <alignment horizontal="right" vertical="center" wrapText="1"/>
    </xf>
    <xf numFmtId="0" fontId="6" fillId="16" borderId="7" xfId="21" applyFont="1" applyFill="1" applyBorder="1" applyAlignment="1">
      <alignment horizontal="center" vertical="center" wrapText="1"/>
      <protection/>
    </xf>
    <xf numFmtId="164" fontId="3" fillId="14" borderId="9" xfId="20" applyNumberFormat="1" applyFont="1" applyFill="1" applyBorder="1" applyAlignment="1">
      <alignment horizontal="right" vertical="center" wrapText="1"/>
    </xf>
    <xf numFmtId="164" fontId="3" fillId="15" borderId="27" xfId="20" applyNumberFormat="1" applyFont="1" applyFill="1" applyBorder="1" applyAlignment="1">
      <alignment horizontal="right" vertical="center" wrapText="1"/>
    </xf>
    <xf numFmtId="164" fontId="3" fillId="15" borderId="28" xfId="20" applyNumberFormat="1" applyFont="1" applyFill="1" applyBorder="1" applyAlignment="1">
      <alignment horizontal="right" vertical="center" wrapText="1"/>
    </xf>
    <xf numFmtId="164" fontId="3" fillId="15" borderId="29" xfId="20" applyNumberFormat="1" applyFont="1" applyFill="1" applyBorder="1" applyAlignment="1">
      <alignment horizontal="right" vertical="center" wrapText="1"/>
    </xf>
    <xf numFmtId="164" fontId="9" fillId="10" borderId="5" xfId="20" applyNumberFormat="1" applyFont="1" applyFill="1" applyBorder="1" applyAlignment="1">
      <alignment horizontal="center" vertical="center" wrapText="1"/>
    </xf>
    <xf numFmtId="164" fontId="9" fillId="10" borderId="6" xfId="20" applyNumberFormat="1" applyFont="1" applyFill="1" applyBorder="1" applyAlignment="1">
      <alignment horizontal="center" vertical="center" wrapText="1"/>
    </xf>
    <xf numFmtId="164" fontId="9" fillId="10" borderId="24" xfId="20" applyNumberFormat="1" applyFont="1" applyFill="1" applyBorder="1" applyAlignment="1">
      <alignment horizontal="center" vertical="center" wrapText="1"/>
    </xf>
    <xf numFmtId="10" fontId="3" fillId="0" borderId="11" xfId="22" applyNumberFormat="1" applyFont="1" applyFill="1" applyBorder="1" applyAlignment="1">
      <alignment horizontal="right" vertical="center" wrapText="1"/>
    </xf>
    <xf numFmtId="164" fontId="6" fillId="0" borderId="3" xfId="20" applyNumberFormat="1" applyFont="1" applyFill="1" applyBorder="1" applyAlignment="1">
      <alignment horizontal="right" vertical="center" wrapText="1"/>
    </xf>
    <xf numFmtId="0" fontId="3" fillId="0" borderId="9" xfId="23" applyFont="1" applyBorder="1" applyAlignment="1">
      <alignment vertical="center" wrapText="1"/>
      <protection/>
    </xf>
    <xf numFmtId="0" fontId="3" fillId="0" borderId="8" xfId="23" applyFont="1" applyBorder="1" applyAlignment="1">
      <alignment vertical="center" wrapText="1"/>
      <protection/>
    </xf>
    <xf numFmtId="10" fontId="3" fillId="0" borderId="10" xfId="22" applyNumberFormat="1" applyFont="1" applyFill="1" applyBorder="1" applyAlignment="1">
      <alignment horizontal="right" vertical="center" wrapText="1"/>
    </xf>
    <xf numFmtId="164" fontId="6" fillId="0" borderId="1" xfId="20" applyNumberFormat="1" applyFont="1" applyFill="1" applyBorder="1" applyAlignment="1">
      <alignment horizontal="right" vertical="center" wrapText="1"/>
    </xf>
    <xf numFmtId="0" fontId="3" fillId="17" borderId="5" xfId="23" applyFont="1" applyFill="1" applyBorder="1" applyAlignment="1">
      <alignment horizontal="center" vertical="center" wrapText="1"/>
      <protection/>
    </xf>
    <xf numFmtId="0" fontId="3" fillId="17" borderId="6" xfId="23" applyFont="1" applyFill="1" applyBorder="1" applyAlignment="1">
      <alignment horizontal="center" vertical="center" wrapText="1"/>
      <protection/>
    </xf>
    <xf numFmtId="0" fontId="3" fillId="17" borderId="30" xfId="23" applyFont="1" applyFill="1" applyBorder="1" applyAlignment="1">
      <alignment horizontal="center" vertical="center" wrapText="1"/>
      <protection/>
    </xf>
    <xf numFmtId="0" fontId="6" fillId="0" borderId="20" xfId="23" applyFont="1" applyBorder="1" applyAlignment="1">
      <alignment vertical="center" wrapText="1"/>
      <protection/>
    </xf>
    <xf numFmtId="164" fontId="2" fillId="0" borderId="31" xfId="0" applyNumberFormat="1" applyFont="1" applyBorder="1"/>
    <xf numFmtId="164" fontId="2" fillId="0" borderId="2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18" borderId="15" xfId="20" applyNumberFormat="1" applyFont="1" applyFill="1" applyBorder="1" applyAlignment="1">
      <alignment horizontal="right" vertical="center" wrapText="1"/>
    </xf>
    <xf numFmtId="165" fontId="3" fillId="18" borderId="15" xfId="22" applyNumberFormat="1" applyFont="1" applyFill="1" applyBorder="1" applyAlignment="1">
      <alignment horizontal="right" vertical="center" wrapText="1"/>
    </xf>
    <xf numFmtId="0" fontId="6" fillId="16" borderId="33" xfId="21" applyFont="1" applyFill="1" applyBorder="1" applyAlignment="1">
      <alignment horizontal="center" vertical="center" wrapText="1"/>
      <protection/>
    </xf>
    <xf numFmtId="0" fontId="6" fillId="16" borderId="34" xfId="21" applyFont="1" applyFill="1" applyBorder="1" applyAlignment="1">
      <alignment horizontal="center" vertical="center" wrapText="1"/>
      <protection/>
    </xf>
    <xf numFmtId="0" fontId="6" fillId="16" borderId="35" xfId="21" applyFont="1" applyFill="1" applyBorder="1" applyAlignment="1">
      <alignment horizontal="center" vertical="center" wrapText="1"/>
      <protection/>
    </xf>
    <xf numFmtId="0" fontId="2" fillId="9" borderId="20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6" fillId="19" borderId="31" xfId="21" applyFont="1" applyFill="1" applyBorder="1" applyAlignment="1">
      <alignment horizontal="center" vertical="center" wrapText="1"/>
      <protection/>
    </xf>
    <xf numFmtId="0" fontId="6" fillId="19" borderId="37" xfId="21" applyFont="1" applyFill="1" applyBorder="1" applyAlignment="1">
      <alignment horizontal="center" vertical="center" wrapText="1"/>
      <protection/>
    </xf>
    <xf numFmtId="0" fontId="6" fillId="19" borderId="38" xfId="21" applyFont="1" applyFill="1" applyBorder="1" applyAlignment="1">
      <alignment horizontal="center" vertical="center" wrapText="1"/>
      <protection/>
    </xf>
    <xf numFmtId="0" fontId="6" fillId="19" borderId="39" xfId="21" applyFont="1" applyFill="1" applyBorder="1" applyAlignment="1">
      <alignment horizontal="center" vertical="center" wrapText="1"/>
      <protection/>
    </xf>
    <xf numFmtId="0" fontId="2" fillId="9" borderId="32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  <cellStyle name="Porcentaje" xfId="22"/>
    <cellStyle name="Normal_Regimen EPS" xfId="23"/>
  </cellStyles>
  <dxfs count="6">
    <dxf>
      <fill>
        <patternFill>
          <bgColor theme="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  <dxf>
      <fill>
        <patternFill>
          <bgColor theme="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  <dxf>
      <fill>
        <patternFill>
          <bgColor theme="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'BDUA - 2024'!$E$2:$O$2</c:f>
              <c:strCache/>
            </c:strRef>
          </c:cat>
          <c:val>
            <c:numRef>
              <c:f>'BDUA - 2024'!$E$67:$O$67</c:f>
              <c:numCache/>
            </c:numRef>
          </c:val>
          <c:shape val="box"/>
        </c:ser>
        <c:shape val="box"/>
        <c:axId val="2238665"/>
        <c:axId val="20147986"/>
      </c:bar3DChart>
      <c:catAx>
        <c:axId val="22386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out"/>
        <c:minorTickMark val="none"/>
        <c:tickLblPos val="nextTo"/>
        <c:crossAx val="223866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'BDUA - 2024'!$Q$2:$AD$2</c:f>
              <c:strCache/>
            </c:strRef>
          </c:cat>
          <c:val>
            <c:numRef>
              <c:f>'BDUA - 2024'!$Q$67:$AD$67</c:f>
              <c:numCache/>
            </c:numRef>
          </c:val>
          <c:shape val="box"/>
        </c:ser>
        <c:shape val="box"/>
        <c:axId val="47114147"/>
        <c:axId val="21374140"/>
      </c:bar3DChart>
      <c:catAx>
        <c:axId val="471141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out"/>
        <c:minorTickMark val="none"/>
        <c:tickLblPos val="nextTo"/>
        <c:crossAx val="4711414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PARTICIPACION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EAPB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'Regimen EPS'!$A$2</c:f>
              <c:strCache>
                <c:ptCount val="1"/>
                <c:pt idx="0">
                  <c:v>Emssanar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EPS'!$H$2</c:f>
              <c:numCache/>
            </c:numRef>
          </c:val>
        </c:ser>
        <c:ser>
          <c:idx val="1"/>
          <c:order val="1"/>
          <c:tx>
            <c:strRef>
              <c:f>'Regimen EPS'!$A$3</c:f>
              <c:strCache>
                <c:ptCount val="1"/>
                <c:pt idx="0">
                  <c:v>Mallamas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EPS'!$H$3</c:f>
              <c:numCache/>
            </c:numRef>
          </c:val>
        </c:ser>
        <c:ser>
          <c:idx val="2"/>
          <c:order val="2"/>
          <c:tx>
            <c:strRef>
              <c:f>'Regimen EPS'!$A$4</c:f>
              <c:strCache>
                <c:ptCount val="1"/>
                <c:pt idx="0">
                  <c:v>Sanitas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EPS'!$H$4</c:f>
              <c:numCache/>
            </c:numRef>
          </c:val>
        </c:ser>
        <c:ser>
          <c:idx val="3"/>
          <c:order val="3"/>
          <c:tx>
            <c:strRef>
              <c:f>'Regimen EPS'!$A$5</c:f>
              <c:strCache>
                <c:ptCount val="1"/>
                <c:pt idx="0">
                  <c:v>Nueva EPS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EPS'!$H$5</c:f>
              <c:numCache/>
            </c:numRef>
          </c:val>
        </c:ser>
        <c:ser>
          <c:idx val="4"/>
          <c:order val="4"/>
          <c:tx>
            <c:strRef>
              <c:f>'Regimen EPS'!$A$6</c:f>
              <c:strCache>
                <c:ptCount val="1"/>
                <c:pt idx="0">
                  <c:v>Asmet Salud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EPS'!$H$6</c:f>
              <c:numCache/>
            </c:numRef>
          </c:val>
        </c:ser>
        <c:ser>
          <c:idx val="5"/>
          <c:order val="5"/>
          <c:tx>
            <c:strRef>
              <c:f>'Regimen EPS'!$A$7</c:f>
              <c:strCache>
                <c:ptCount val="1"/>
                <c:pt idx="0">
                  <c:v>Magisterio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EPS'!$H$7</c:f>
              <c:numCache/>
            </c:numRef>
          </c:val>
        </c:ser>
        <c:ser>
          <c:idx val="6"/>
          <c:order val="6"/>
          <c:tx>
            <c:strRef>
              <c:f>'Regimen EPS'!$A$8</c:f>
              <c:strCache>
                <c:ptCount val="1"/>
                <c:pt idx="0">
                  <c:v>Famisanar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EPS'!$H$8</c:f>
              <c:numCache/>
            </c:numRef>
          </c:val>
        </c:ser>
        <c:ser>
          <c:idx val="7"/>
          <c:order val="7"/>
          <c:tx>
            <c:strRef>
              <c:f>'Regimen EPS'!$A$9</c:f>
              <c:strCache>
                <c:ptCount val="1"/>
                <c:pt idx="0">
                  <c:v>Inpec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EPS'!$H$9</c:f>
              <c:numCache/>
            </c:numRef>
          </c:val>
        </c:ser>
        <c:ser>
          <c:idx val="8"/>
          <c:order val="8"/>
          <c:tx>
            <c:strRef>
              <c:f>'Regimen EPS'!$A$10</c:f>
              <c:strCache>
                <c:ptCount val="1"/>
                <c:pt idx="0">
                  <c:v>Unariño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EPS'!$H$10</c:f>
              <c:numCache/>
            </c:numRef>
          </c:val>
        </c:ser>
        <c:ser>
          <c:idx val="9"/>
          <c:order val="9"/>
          <c:tx>
            <c:strRef>
              <c:f>'Regimen EPS'!$A$11</c:f>
              <c:strCache>
                <c:ptCount val="1"/>
                <c:pt idx="0">
                  <c:v>Ferrocarriles Nales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EPS'!$H$11</c:f>
              <c:numCache/>
            </c:numRef>
          </c:val>
        </c:ser>
        <c:ser>
          <c:idx val="10"/>
          <c:order val="10"/>
          <c:tx>
            <c:strRef>
              <c:f>'Regimen EPS'!$A$12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'Regimen EPS'!$H$1</c:f>
              <c:strCache/>
            </c:strRef>
          </c:cat>
          <c:val>
            <c:numRef>
              <c:f>'Regimen EPS'!$H$12</c:f>
              <c:numCache/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149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 macro="">
      <xdr:nvGraphicFramePr>
        <xdr:cNvPr id="3" name="2 Gráfico"/>
        <xdr:cNvGraphicFramePr/>
      </xdr:nvGraphicFramePr>
      <xdr:xfrm>
        <a:off x="3095625" y="14516100"/>
        <a:ext cx="716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 macro="">
      <xdr:nvGraphicFramePr>
        <xdr:cNvPr id="4" name="3 Gráfico"/>
        <xdr:cNvGraphicFramePr/>
      </xdr:nvGraphicFramePr>
      <xdr:xfrm>
        <a:off x="10267950" y="14516100"/>
        <a:ext cx="7648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15</xdr:col>
      <xdr:colOff>495300</xdr:colOff>
      <xdr:row>20</xdr:row>
      <xdr:rowOff>171450</xdr:rowOff>
    </xdr:to>
    <xdr:graphicFrame macro="">
      <xdr:nvGraphicFramePr>
        <xdr:cNvPr id="2" name="Gráfico 1"/>
        <xdr:cNvGraphicFramePr/>
      </xdr:nvGraphicFramePr>
      <xdr:xfrm>
        <a:off x="6772275" y="66675"/>
        <a:ext cx="4552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9"/>
  <sheetViews>
    <sheetView tabSelected="1" zoomScale="85" zoomScaleNormal="85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9.28125" style="1" customWidth="1"/>
    <col min="8" max="9" width="9.140625" style="1" bestFit="1" customWidth="1"/>
    <col min="10" max="11" width="8.710937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5" width="6.57421875" style="1" bestFit="1" customWidth="1"/>
    <col min="16" max="16" width="13.8515625" style="1" bestFit="1" customWidth="1"/>
    <col min="17" max="17" width="9.421875" style="1" bestFit="1" customWidth="1"/>
    <col min="18" max="18" width="6.8515625" style="1" bestFit="1" customWidth="1"/>
    <col min="19" max="19" width="4.00390625" style="1" bestFit="1" customWidth="1"/>
    <col min="20" max="20" width="6.8515625" style="1" bestFit="1" customWidth="1"/>
    <col min="21" max="21" width="10.8515625" style="1" customWidth="1"/>
    <col min="22" max="22" width="8.7109375" style="1" bestFit="1" customWidth="1"/>
    <col min="23" max="23" width="4.57421875" style="1" bestFit="1" customWidth="1"/>
    <col min="24" max="24" width="5.8515625" style="1" bestFit="1" customWidth="1"/>
    <col min="25" max="25" width="6.00390625" style="1" bestFit="1" customWidth="1"/>
    <col min="26" max="26" width="7.7109375" style="1" bestFit="1" customWidth="1"/>
    <col min="27" max="27" width="8.8515625" style="1" bestFit="1" customWidth="1"/>
    <col min="28" max="28" width="7.7109375" style="1" bestFit="1" customWidth="1"/>
    <col min="29" max="29" width="9.421875" style="1" customWidth="1"/>
    <col min="30" max="30" width="5.7109375" style="1" customWidth="1"/>
    <col min="31" max="31" width="12.140625" style="1" customWidth="1"/>
    <col min="32" max="32" width="9.00390625" style="1" bestFit="1" customWidth="1"/>
    <col min="33" max="33" width="9.57421875" style="1" bestFit="1" customWidth="1"/>
    <col min="34" max="34" width="10.421875" style="1" bestFit="1" customWidth="1"/>
    <col min="35" max="35" width="8.28125" style="1" bestFit="1" customWidth="1"/>
    <col min="36" max="36" width="6.8515625" style="1" bestFit="1" customWidth="1"/>
    <col min="37" max="37" width="7.7109375" style="1" bestFit="1" customWidth="1"/>
    <col min="38" max="38" width="10.28125" style="1" bestFit="1" customWidth="1"/>
    <col min="39" max="16384" width="11.421875" style="1" customWidth="1"/>
  </cols>
  <sheetData>
    <row r="1" spans="1:38" ht="33" customHeight="1" thickBot="1">
      <c r="A1" s="91" t="s">
        <v>130</v>
      </c>
      <c r="B1" s="92"/>
      <c r="C1" s="95" t="s">
        <v>137</v>
      </c>
      <c r="D1" s="22"/>
      <c r="E1" s="86" t="s">
        <v>135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9" t="s">
        <v>153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0"/>
      <c r="AF1" s="79" t="s">
        <v>140</v>
      </c>
      <c r="AG1" s="80"/>
      <c r="AH1" s="80"/>
      <c r="AI1" s="80"/>
      <c r="AJ1" s="80"/>
      <c r="AK1" s="80"/>
      <c r="AL1" s="81"/>
    </row>
    <row r="2" spans="1:38" ht="75.75" thickBot="1">
      <c r="A2" s="93"/>
      <c r="B2" s="94"/>
      <c r="C2" s="96"/>
      <c r="D2" s="22"/>
      <c r="E2" s="18" t="s">
        <v>124</v>
      </c>
      <c r="F2" s="19" t="s">
        <v>125</v>
      </c>
      <c r="G2" s="19" t="s">
        <v>173</v>
      </c>
      <c r="H2" s="19" t="s">
        <v>177</v>
      </c>
      <c r="I2" s="19" t="s">
        <v>154</v>
      </c>
      <c r="J2" s="19" t="s">
        <v>155</v>
      </c>
      <c r="K2" s="19" t="s">
        <v>175</v>
      </c>
      <c r="L2" s="19" t="s">
        <v>139</v>
      </c>
      <c r="M2" s="19" t="s">
        <v>126</v>
      </c>
      <c r="N2" s="19" t="s">
        <v>150</v>
      </c>
      <c r="O2" s="19" t="s">
        <v>170</v>
      </c>
      <c r="P2" s="9" t="s">
        <v>127</v>
      </c>
      <c r="Q2" s="20" t="s">
        <v>141</v>
      </c>
      <c r="R2" s="21" t="s">
        <v>142</v>
      </c>
      <c r="S2" s="21" t="s">
        <v>179</v>
      </c>
      <c r="T2" s="21" t="s">
        <v>178</v>
      </c>
      <c r="U2" s="21" t="s">
        <v>152</v>
      </c>
      <c r="V2" s="21" t="s">
        <v>128</v>
      </c>
      <c r="W2" s="21" t="s">
        <v>176</v>
      </c>
      <c r="X2" s="21" t="s">
        <v>151</v>
      </c>
      <c r="Y2" s="21" t="s">
        <v>138</v>
      </c>
      <c r="Z2" s="21" t="s">
        <v>139</v>
      </c>
      <c r="AA2" s="21" t="s">
        <v>150</v>
      </c>
      <c r="AB2" s="21" t="s">
        <v>143</v>
      </c>
      <c r="AC2" s="21" t="s">
        <v>168</v>
      </c>
      <c r="AD2" s="21" t="s">
        <v>182</v>
      </c>
      <c r="AE2" s="37" t="s">
        <v>129</v>
      </c>
      <c r="AF2" s="48" t="s">
        <v>171</v>
      </c>
      <c r="AG2" s="49" t="s">
        <v>146</v>
      </c>
      <c r="AH2" s="49" t="s">
        <v>160</v>
      </c>
      <c r="AI2" s="49" t="s">
        <v>147</v>
      </c>
      <c r="AJ2" s="50" t="s">
        <v>148</v>
      </c>
      <c r="AK2" s="50" t="s">
        <v>149</v>
      </c>
      <c r="AL2" s="54" t="s">
        <v>145</v>
      </c>
    </row>
    <row r="3" spans="1:38" ht="15" customHeight="1">
      <c r="A3" s="12" t="s">
        <v>0</v>
      </c>
      <c r="B3" s="13" t="s">
        <v>1</v>
      </c>
      <c r="C3" s="14">
        <f aca="true" t="shared" si="0" ref="C3:C34">SUM(AL3,AE3,P3)</f>
        <v>429502</v>
      </c>
      <c r="D3" s="23"/>
      <c r="E3" s="2">
        <v>162204</v>
      </c>
      <c r="F3" s="6">
        <v>0</v>
      </c>
      <c r="G3" s="6">
        <v>0</v>
      </c>
      <c r="H3" s="3">
        <v>0</v>
      </c>
      <c r="I3" s="3">
        <v>6149</v>
      </c>
      <c r="J3" s="3">
        <v>26641</v>
      </c>
      <c r="K3" s="3">
        <v>0</v>
      </c>
      <c r="L3" s="3">
        <v>21022</v>
      </c>
      <c r="M3" s="3">
        <v>13804</v>
      </c>
      <c r="N3" s="3">
        <v>11123</v>
      </c>
      <c r="O3" s="3">
        <v>0</v>
      </c>
      <c r="P3" s="10">
        <f>SUM(E3:O3)</f>
        <v>240943</v>
      </c>
      <c r="Q3" s="29">
        <v>16040</v>
      </c>
      <c r="R3" s="29">
        <v>0</v>
      </c>
      <c r="S3" s="29">
        <v>1</v>
      </c>
      <c r="T3" s="29">
        <v>0</v>
      </c>
      <c r="U3" s="29">
        <v>4301</v>
      </c>
      <c r="V3" s="29">
        <v>93628</v>
      </c>
      <c r="W3" s="29">
        <v>0</v>
      </c>
      <c r="X3" s="29">
        <v>3</v>
      </c>
      <c r="Y3" s="29">
        <v>9</v>
      </c>
      <c r="Z3" s="29">
        <v>56883</v>
      </c>
      <c r="AA3" s="29">
        <v>1579</v>
      </c>
      <c r="AB3" s="29">
        <v>1767</v>
      </c>
      <c r="AC3" s="29">
        <v>0</v>
      </c>
      <c r="AD3" s="29">
        <v>0</v>
      </c>
      <c r="AE3" s="38">
        <f aca="true" t="shared" si="1" ref="AE3:AE34">SUM(Q3:AD3)</f>
        <v>174211</v>
      </c>
      <c r="AF3" s="46">
        <v>653</v>
      </c>
      <c r="AG3" s="47">
        <v>118</v>
      </c>
      <c r="AH3" s="47">
        <v>12603</v>
      </c>
      <c r="AI3" s="47">
        <v>972</v>
      </c>
      <c r="AJ3" s="51">
        <v>1</v>
      </c>
      <c r="AK3" s="51">
        <v>1</v>
      </c>
      <c r="AL3" s="34">
        <f aca="true" t="shared" si="2" ref="AL3:AL34">SUM(AF3:AK3)</f>
        <v>14348</v>
      </c>
    </row>
    <row r="4" spans="1:38" ht="15" customHeight="1">
      <c r="A4" s="15" t="s">
        <v>2</v>
      </c>
      <c r="B4" s="16" t="s">
        <v>131</v>
      </c>
      <c r="C4" s="17">
        <f t="shared" si="0"/>
        <v>7683</v>
      </c>
      <c r="D4" s="23"/>
      <c r="E4" s="4">
        <v>4401</v>
      </c>
      <c r="F4" s="5">
        <v>1917</v>
      </c>
      <c r="G4" s="5">
        <v>0</v>
      </c>
      <c r="H4" s="5">
        <v>0</v>
      </c>
      <c r="I4" s="5">
        <v>0</v>
      </c>
      <c r="J4" s="5">
        <v>609</v>
      </c>
      <c r="K4" s="5">
        <v>1</v>
      </c>
      <c r="L4" s="5">
        <v>59</v>
      </c>
      <c r="M4" s="5">
        <v>0</v>
      </c>
      <c r="N4" s="5">
        <v>49</v>
      </c>
      <c r="O4" s="5">
        <v>0</v>
      </c>
      <c r="P4" s="11">
        <f>SUM(E4:O4)</f>
        <v>7036</v>
      </c>
      <c r="Q4" s="30">
        <v>149</v>
      </c>
      <c r="R4" s="30">
        <v>81</v>
      </c>
      <c r="S4" s="30">
        <v>0</v>
      </c>
      <c r="T4" s="30">
        <v>0</v>
      </c>
      <c r="U4" s="30">
        <v>0</v>
      </c>
      <c r="V4" s="30">
        <v>71</v>
      </c>
      <c r="W4" s="30">
        <v>0</v>
      </c>
      <c r="X4" s="30">
        <v>0</v>
      </c>
      <c r="Y4" s="30">
        <v>0</v>
      </c>
      <c r="Z4" s="30">
        <v>141</v>
      </c>
      <c r="AA4" s="30">
        <v>11</v>
      </c>
      <c r="AB4" s="30">
        <v>0</v>
      </c>
      <c r="AC4" s="30">
        <v>0</v>
      </c>
      <c r="AD4" s="30">
        <v>0</v>
      </c>
      <c r="AE4" s="39">
        <f t="shared" si="1"/>
        <v>453</v>
      </c>
      <c r="AF4" s="45">
        <v>23</v>
      </c>
      <c r="AG4" s="43">
        <v>0</v>
      </c>
      <c r="AH4" s="43">
        <v>171</v>
      </c>
      <c r="AI4" s="43">
        <v>0</v>
      </c>
      <c r="AJ4" s="52">
        <v>0</v>
      </c>
      <c r="AK4" s="52">
        <v>0</v>
      </c>
      <c r="AL4" s="35">
        <f t="shared" si="2"/>
        <v>194</v>
      </c>
    </row>
    <row r="5" spans="1:38" ht="15" customHeight="1">
      <c r="A5" s="12" t="s">
        <v>3</v>
      </c>
      <c r="B5" s="13" t="s">
        <v>4</v>
      </c>
      <c r="C5" s="14">
        <f t="shared" si="0"/>
        <v>7631</v>
      </c>
      <c r="D5" s="23"/>
      <c r="E5" s="2">
        <v>2207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0</v>
      </c>
      <c r="L5" s="3">
        <v>5</v>
      </c>
      <c r="M5" s="3">
        <v>4707</v>
      </c>
      <c r="N5" s="3">
        <v>25</v>
      </c>
      <c r="O5" s="3">
        <v>0</v>
      </c>
      <c r="P5" s="10">
        <f>SUM(E5:O5)</f>
        <v>6944</v>
      </c>
      <c r="Q5" s="29">
        <v>140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125</v>
      </c>
      <c r="AA5" s="29">
        <v>2</v>
      </c>
      <c r="AB5" s="29">
        <v>389</v>
      </c>
      <c r="AC5" s="29">
        <v>2</v>
      </c>
      <c r="AD5" s="29">
        <v>0</v>
      </c>
      <c r="AE5" s="38">
        <f t="shared" si="1"/>
        <v>658</v>
      </c>
      <c r="AF5" s="44">
        <v>3</v>
      </c>
      <c r="AG5" s="42">
        <v>0</v>
      </c>
      <c r="AH5" s="42">
        <v>26</v>
      </c>
      <c r="AI5" s="42">
        <v>0</v>
      </c>
      <c r="AJ5" s="53">
        <v>0</v>
      </c>
      <c r="AK5" s="53">
        <v>0</v>
      </c>
      <c r="AL5" s="55">
        <f t="shared" si="2"/>
        <v>29</v>
      </c>
    </row>
    <row r="6" spans="1:38" ht="15" customHeight="1">
      <c r="A6" s="15" t="s">
        <v>5</v>
      </c>
      <c r="B6" s="16" t="s">
        <v>6</v>
      </c>
      <c r="C6" s="17">
        <f t="shared" si="0"/>
        <v>6584</v>
      </c>
      <c r="D6" s="23"/>
      <c r="E6" s="4">
        <v>3683</v>
      </c>
      <c r="F6" s="5">
        <v>0</v>
      </c>
      <c r="G6" s="5">
        <v>0</v>
      </c>
      <c r="H6" s="5">
        <v>0</v>
      </c>
      <c r="I6" s="5">
        <v>0</v>
      </c>
      <c r="J6" s="5">
        <v>2186</v>
      </c>
      <c r="K6" s="5">
        <v>0</v>
      </c>
      <c r="L6" s="5">
        <v>44</v>
      </c>
      <c r="M6" s="5">
        <v>0</v>
      </c>
      <c r="N6" s="5">
        <v>66</v>
      </c>
      <c r="O6" s="5">
        <v>0</v>
      </c>
      <c r="P6" s="11">
        <f>SUM(E6:O6)</f>
        <v>5979</v>
      </c>
      <c r="Q6" s="30">
        <v>106</v>
      </c>
      <c r="R6" s="30">
        <v>0</v>
      </c>
      <c r="S6" s="30">
        <v>0</v>
      </c>
      <c r="T6" s="30">
        <v>0</v>
      </c>
      <c r="U6" s="30">
        <v>0</v>
      </c>
      <c r="V6" s="30">
        <v>117</v>
      </c>
      <c r="W6" s="30">
        <v>0</v>
      </c>
      <c r="X6" s="30">
        <v>0</v>
      </c>
      <c r="Y6" s="30">
        <v>0</v>
      </c>
      <c r="Z6" s="30">
        <v>227</v>
      </c>
      <c r="AA6" s="30">
        <v>8</v>
      </c>
      <c r="AB6" s="30">
        <v>0</v>
      </c>
      <c r="AC6" s="30">
        <v>0</v>
      </c>
      <c r="AD6" s="30">
        <v>0</v>
      </c>
      <c r="AE6" s="39">
        <f t="shared" si="1"/>
        <v>458</v>
      </c>
      <c r="AF6" s="45">
        <v>6</v>
      </c>
      <c r="AG6" s="43">
        <v>0</v>
      </c>
      <c r="AH6" s="43">
        <v>139</v>
      </c>
      <c r="AI6" s="43">
        <v>0</v>
      </c>
      <c r="AJ6" s="52">
        <v>2</v>
      </c>
      <c r="AK6" s="52">
        <v>0</v>
      </c>
      <c r="AL6" s="35">
        <f t="shared" si="2"/>
        <v>147</v>
      </c>
    </row>
    <row r="7" spans="1:38" ht="15" customHeight="1">
      <c r="A7" s="12" t="s">
        <v>7</v>
      </c>
      <c r="B7" s="13" t="s">
        <v>8</v>
      </c>
      <c r="C7" s="14">
        <f t="shared" si="0"/>
        <v>6318</v>
      </c>
      <c r="D7" s="23"/>
      <c r="E7" s="2">
        <v>3794</v>
      </c>
      <c r="F7" s="6">
        <v>0</v>
      </c>
      <c r="G7" s="6">
        <v>0</v>
      </c>
      <c r="H7" s="3">
        <v>0</v>
      </c>
      <c r="I7" s="3">
        <v>0</v>
      </c>
      <c r="J7" s="3">
        <v>2000</v>
      </c>
      <c r="K7" s="3">
        <v>0</v>
      </c>
      <c r="L7" s="3">
        <v>27</v>
      </c>
      <c r="M7" s="3">
        <v>0</v>
      </c>
      <c r="N7" s="3">
        <v>58</v>
      </c>
      <c r="O7" s="3">
        <v>0</v>
      </c>
      <c r="P7" s="10">
        <f>SUM(E7:O7)</f>
        <v>5879</v>
      </c>
      <c r="Q7" s="29">
        <v>134</v>
      </c>
      <c r="R7" s="29">
        <v>0</v>
      </c>
      <c r="S7" s="29">
        <v>0</v>
      </c>
      <c r="T7" s="29">
        <v>0</v>
      </c>
      <c r="U7" s="29">
        <v>0</v>
      </c>
      <c r="V7" s="29">
        <v>124</v>
      </c>
      <c r="W7" s="29">
        <v>0</v>
      </c>
      <c r="X7" s="29">
        <v>0</v>
      </c>
      <c r="Y7" s="29">
        <v>0</v>
      </c>
      <c r="Z7" s="29">
        <v>119</v>
      </c>
      <c r="AA7" s="29">
        <v>2</v>
      </c>
      <c r="AB7" s="29">
        <v>0</v>
      </c>
      <c r="AC7" s="29">
        <v>0</v>
      </c>
      <c r="AD7" s="29">
        <v>0</v>
      </c>
      <c r="AE7" s="38">
        <f t="shared" si="1"/>
        <v>379</v>
      </c>
      <c r="AF7" s="44">
        <v>6</v>
      </c>
      <c r="AG7" s="42">
        <v>0</v>
      </c>
      <c r="AH7" s="42">
        <v>54</v>
      </c>
      <c r="AI7" s="42">
        <v>0</v>
      </c>
      <c r="AJ7" s="53">
        <v>0</v>
      </c>
      <c r="AK7" s="53">
        <v>0</v>
      </c>
      <c r="AL7" s="55">
        <f t="shared" si="2"/>
        <v>60</v>
      </c>
    </row>
    <row r="8" spans="1:38" ht="15" customHeight="1">
      <c r="A8" s="15" t="s">
        <v>9</v>
      </c>
      <c r="B8" s="16" t="s">
        <v>10</v>
      </c>
      <c r="C8" s="17">
        <f t="shared" si="0"/>
        <v>36574</v>
      </c>
      <c r="D8" s="23"/>
      <c r="E8" s="4">
        <v>32327</v>
      </c>
      <c r="F8" s="5">
        <v>1901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33</v>
      </c>
      <c r="M8" s="5">
        <v>0</v>
      </c>
      <c r="N8" s="5">
        <v>243</v>
      </c>
      <c r="O8" s="5">
        <v>0</v>
      </c>
      <c r="P8" s="11">
        <f>SUM(E8:O8)</f>
        <v>34504</v>
      </c>
      <c r="Q8" s="30">
        <v>581</v>
      </c>
      <c r="R8" s="30">
        <v>19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1</v>
      </c>
      <c r="Y8" s="30">
        <v>0</v>
      </c>
      <c r="Z8" s="30">
        <v>466</v>
      </c>
      <c r="AA8" s="30">
        <v>1</v>
      </c>
      <c r="AB8" s="30">
        <v>0</v>
      </c>
      <c r="AC8" s="30">
        <v>0</v>
      </c>
      <c r="AD8" s="30">
        <v>0</v>
      </c>
      <c r="AE8" s="39">
        <f t="shared" si="1"/>
        <v>1068</v>
      </c>
      <c r="AF8" s="45">
        <v>54</v>
      </c>
      <c r="AG8" s="43">
        <v>0</v>
      </c>
      <c r="AH8" s="43">
        <v>948</v>
      </c>
      <c r="AI8" s="43">
        <v>0</v>
      </c>
      <c r="AJ8" s="52">
        <v>0</v>
      </c>
      <c r="AK8" s="52">
        <v>0</v>
      </c>
      <c r="AL8" s="35">
        <f t="shared" si="2"/>
        <v>1002</v>
      </c>
    </row>
    <row r="9" spans="1:38" ht="15" customHeight="1">
      <c r="A9" s="12" t="s">
        <v>11</v>
      </c>
      <c r="B9" s="13" t="s">
        <v>12</v>
      </c>
      <c r="C9" s="14">
        <f t="shared" si="0"/>
        <v>5097</v>
      </c>
      <c r="D9" s="23"/>
      <c r="E9" s="2">
        <v>3134</v>
      </c>
      <c r="F9" s="6">
        <v>0</v>
      </c>
      <c r="G9" s="6">
        <v>0</v>
      </c>
      <c r="H9" s="3">
        <v>0</v>
      </c>
      <c r="I9" s="3">
        <v>0</v>
      </c>
      <c r="J9" s="3">
        <v>1447</v>
      </c>
      <c r="K9" s="3">
        <v>0</v>
      </c>
      <c r="L9" s="3">
        <v>10</v>
      </c>
      <c r="M9" s="3">
        <v>0</v>
      </c>
      <c r="N9" s="3">
        <v>22</v>
      </c>
      <c r="O9" s="3">
        <v>0</v>
      </c>
      <c r="P9" s="10">
        <f>SUM(E9:O9)</f>
        <v>4613</v>
      </c>
      <c r="Q9" s="29">
        <v>81</v>
      </c>
      <c r="R9" s="29">
        <v>0</v>
      </c>
      <c r="S9" s="29">
        <v>0</v>
      </c>
      <c r="T9" s="29">
        <v>0</v>
      </c>
      <c r="U9" s="29">
        <v>0</v>
      </c>
      <c r="V9" s="29">
        <v>148</v>
      </c>
      <c r="W9" s="29">
        <v>0</v>
      </c>
      <c r="X9" s="29">
        <v>0</v>
      </c>
      <c r="Y9" s="29">
        <v>0</v>
      </c>
      <c r="Z9" s="29">
        <v>79</v>
      </c>
      <c r="AA9" s="29">
        <v>0</v>
      </c>
      <c r="AB9" s="29">
        <v>0</v>
      </c>
      <c r="AC9" s="29">
        <v>0</v>
      </c>
      <c r="AD9" s="29">
        <v>0</v>
      </c>
      <c r="AE9" s="38">
        <f t="shared" si="1"/>
        <v>308</v>
      </c>
      <c r="AF9" s="44">
        <v>4</v>
      </c>
      <c r="AG9" s="42">
        <v>0</v>
      </c>
      <c r="AH9" s="42">
        <v>172</v>
      </c>
      <c r="AI9" s="42">
        <v>0</v>
      </c>
      <c r="AJ9" s="53">
        <v>0</v>
      </c>
      <c r="AK9" s="53">
        <v>0</v>
      </c>
      <c r="AL9" s="55">
        <f t="shared" si="2"/>
        <v>176</v>
      </c>
    </row>
    <row r="10" spans="1:38" ht="15" customHeight="1">
      <c r="A10" s="15" t="s">
        <v>13</v>
      </c>
      <c r="B10" s="16" t="s">
        <v>14</v>
      </c>
      <c r="C10" s="17">
        <f t="shared" si="0"/>
        <v>19436</v>
      </c>
      <c r="D10" s="23"/>
      <c r="E10" s="4">
        <v>13089</v>
      </c>
      <c r="F10" s="5">
        <v>0</v>
      </c>
      <c r="G10" s="5">
        <v>0</v>
      </c>
      <c r="H10" s="5">
        <v>0</v>
      </c>
      <c r="I10" s="5">
        <v>0</v>
      </c>
      <c r="J10" s="5">
        <v>4177</v>
      </c>
      <c r="K10" s="5">
        <v>0</v>
      </c>
      <c r="L10" s="5">
        <v>450</v>
      </c>
      <c r="M10" s="5">
        <v>0</v>
      </c>
      <c r="N10" s="5">
        <v>238</v>
      </c>
      <c r="O10" s="5">
        <v>0</v>
      </c>
      <c r="P10" s="11">
        <f>SUM(E10:O10)</f>
        <v>17954</v>
      </c>
      <c r="Q10" s="30">
        <v>385</v>
      </c>
      <c r="R10" s="30">
        <v>0</v>
      </c>
      <c r="S10" s="30">
        <v>0</v>
      </c>
      <c r="T10" s="30">
        <v>0</v>
      </c>
      <c r="U10" s="30">
        <v>0</v>
      </c>
      <c r="V10" s="30">
        <v>378</v>
      </c>
      <c r="W10" s="30">
        <v>0</v>
      </c>
      <c r="X10" s="30">
        <v>0</v>
      </c>
      <c r="Y10" s="30">
        <v>0</v>
      </c>
      <c r="Z10" s="30">
        <v>505</v>
      </c>
      <c r="AA10" s="30">
        <v>14</v>
      </c>
      <c r="AB10" s="30">
        <v>0</v>
      </c>
      <c r="AC10" s="30">
        <v>0</v>
      </c>
      <c r="AD10" s="30">
        <v>0</v>
      </c>
      <c r="AE10" s="39">
        <f t="shared" si="1"/>
        <v>1282</v>
      </c>
      <c r="AF10" s="45">
        <v>17</v>
      </c>
      <c r="AG10" s="43">
        <v>0</v>
      </c>
      <c r="AH10" s="43">
        <v>183</v>
      </c>
      <c r="AI10" s="43">
        <v>0</v>
      </c>
      <c r="AJ10" s="52">
        <v>0</v>
      </c>
      <c r="AK10" s="52">
        <v>0</v>
      </c>
      <c r="AL10" s="35">
        <f t="shared" si="2"/>
        <v>200</v>
      </c>
    </row>
    <row r="11" spans="1:38" ht="15" customHeight="1">
      <c r="A11" s="12" t="s">
        <v>15</v>
      </c>
      <c r="B11" s="13" t="s">
        <v>16</v>
      </c>
      <c r="C11" s="14">
        <f t="shared" si="0"/>
        <v>7757</v>
      </c>
      <c r="D11" s="23"/>
      <c r="E11" s="2">
        <v>5554</v>
      </c>
      <c r="F11" s="6">
        <v>1619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23</v>
      </c>
      <c r="M11" s="3">
        <v>0</v>
      </c>
      <c r="N11" s="3">
        <v>59</v>
      </c>
      <c r="O11" s="3">
        <v>0</v>
      </c>
      <c r="P11" s="10">
        <f>SUM(E11:O11)</f>
        <v>7255</v>
      </c>
      <c r="Q11" s="29">
        <v>156</v>
      </c>
      <c r="R11" s="29">
        <v>40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167</v>
      </c>
      <c r="AA11" s="29">
        <v>1</v>
      </c>
      <c r="AB11" s="29">
        <v>0</v>
      </c>
      <c r="AC11" s="29">
        <v>0</v>
      </c>
      <c r="AD11" s="29">
        <v>0</v>
      </c>
      <c r="AE11" s="38">
        <f t="shared" si="1"/>
        <v>364</v>
      </c>
      <c r="AF11" s="44">
        <v>1</v>
      </c>
      <c r="AG11" s="42">
        <v>0</v>
      </c>
      <c r="AH11" s="42">
        <v>137</v>
      </c>
      <c r="AI11" s="42">
        <v>0</v>
      </c>
      <c r="AJ11" s="53">
        <v>0</v>
      </c>
      <c r="AK11" s="53">
        <v>0</v>
      </c>
      <c r="AL11" s="55">
        <f t="shared" si="2"/>
        <v>138</v>
      </c>
    </row>
    <row r="12" spans="1:38" ht="15" customHeight="1">
      <c r="A12" s="15" t="s">
        <v>17</v>
      </c>
      <c r="B12" s="16" t="s">
        <v>18</v>
      </c>
      <c r="C12" s="17">
        <f t="shared" si="0"/>
        <v>8757</v>
      </c>
      <c r="D12" s="23"/>
      <c r="E12" s="4">
        <v>6148</v>
      </c>
      <c r="F12" s="5">
        <v>0</v>
      </c>
      <c r="G12" s="5">
        <v>0</v>
      </c>
      <c r="H12" s="5">
        <v>0</v>
      </c>
      <c r="I12" s="5">
        <v>0</v>
      </c>
      <c r="J12" s="5">
        <v>1649</v>
      </c>
      <c r="K12" s="5">
        <v>0</v>
      </c>
      <c r="L12" s="5">
        <v>77</v>
      </c>
      <c r="M12" s="5">
        <v>0</v>
      </c>
      <c r="N12" s="5">
        <v>117</v>
      </c>
      <c r="O12" s="5">
        <v>0</v>
      </c>
      <c r="P12" s="11">
        <f>SUM(E12:O12)</f>
        <v>7991</v>
      </c>
      <c r="Q12" s="30">
        <v>219</v>
      </c>
      <c r="R12" s="30">
        <v>0</v>
      </c>
      <c r="S12" s="30">
        <v>0</v>
      </c>
      <c r="T12" s="30">
        <v>0</v>
      </c>
      <c r="U12" s="30">
        <v>0</v>
      </c>
      <c r="V12" s="30">
        <v>167</v>
      </c>
      <c r="W12" s="30">
        <v>0</v>
      </c>
      <c r="X12" s="30">
        <v>0</v>
      </c>
      <c r="Y12" s="30">
        <v>0</v>
      </c>
      <c r="Z12" s="30">
        <v>232</v>
      </c>
      <c r="AA12" s="30">
        <v>7</v>
      </c>
      <c r="AB12" s="30">
        <v>0</v>
      </c>
      <c r="AC12" s="30">
        <v>0</v>
      </c>
      <c r="AD12" s="30">
        <v>0</v>
      </c>
      <c r="AE12" s="39">
        <f t="shared" si="1"/>
        <v>625</v>
      </c>
      <c r="AF12" s="45">
        <v>4</v>
      </c>
      <c r="AG12" s="43">
        <v>0</v>
      </c>
      <c r="AH12" s="43">
        <v>137</v>
      </c>
      <c r="AI12" s="43">
        <v>0</v>
      </c>
      <c r="AJ12" s="52">
        <v>0</v>
      </c>
      <c r="AK12" s="52">
        <v>0</v>
      </c>
      <c r="AL12" s="35">
        <f t="shared" si="2"/>
        <v>141</v>
      </c>
    </row>
    <row r="13" spans="1:38" ht="15" customHeight="1">
      <c r="A13" s="12" t="s">
        <v>19</v>
      </c>
      <c r="B13" s="13" t="s">
        <v>20</v>
      </c>
      <c r="C13" s="14">
        <f t="shared" si="0"/>
        <v>6468</v>
      </c>
      <c r="D13" s="23"/>
      <c r="E13" s="2">
        <v>2860</v>
      </c>
      <c r="F13" s="6">
        <v>0</v>
      </c>
      <c r="G13" s="6">
        <v>0</v>
      </c>
      <c r="H13" s="3">
        <v>0</v>
      </c>
      <c r="I13" s="3">
        <v>0</v>
      </c>
      <c r="J13" s="3">
        <v>461</v>
      </c>
      <c r="K13" s="3">
        <v>0</v>
      </c>
      <c r="L13" s="3">
        <v>10</v>
      </c>
      <c r="M13" s="3">
        <v>2487</v>
      </c>
      <c r="N13" s="3">
        <v>35</v>
      </c>
      <c r="O13" s="3">
        <v>0</v>
      </c>
      <c r="P13" s="10">
        <f>SUM(E13:O13)</f>
        <v>5853</v>
      </c>
      <c r="Q13" s="29">
        <v>181</v>
      </c>
      <c r="R13" s="29">
        <v>0</v>
      </c>
      <c r="S13" s="29">
        <v>0</v>
      </c>
      <c r="T13" s="29">
        <v>0</v>
      </c>
      <c r="U13" s="29">
        <v>0</v>
      </c>
      <c r="V13" s="29">
        <v>63</v>
      </c>
      <c r="W13" s="29">
        <v>0</v>
      </c>
      <c r="X13" s="29">
        <v>0</v>
      </c>
      <c r="Y13" s="29">
        <v>0</v>
      </c>
      <c r="Z13" s="29">
        <v>106</v>
      </c>
      <c r="AA13" s="29">
        <v>0</v>
      </c>
      <c r="AB13" s="29">
        <v>214</v>
      </c>
      <c r="AC13" s="29">
        <v>0</v>
      </c>
      <c r="AD13" s="29">
        <v>0</v>
      </c>
      <c r="AE13" s="38">
        <f t="shared" si="1"/>
        <v>564</v>
      </c>
      <c r="AF13" s="44">
        <v>3</v>
      </c>
      <c r="AG13" s="42">
        <v>0</v>
      </c>
      <c r="AH13" s="42">
        <v>48</v>
      </c>
      <c r="AI13" s="42">
        <v>0</v>
      </c>
      <c r="AJ13" s="53">
        <v>0</v>
      </c>
      <c r="AK13" s="53">
        <v>0</v>
      </c>
      <c r="AL13" s="55">
        <f t="shared" si="2"/>
        <v>51</v>
      </c>
    </row>
    <row r="14" spans="1:38" ht="15" customHeight="1">
      <c r="A14" s="15" t="s">
        <v>21</v>
      </c>
      <c r="B14" s="16" t="s">
        <v>22</v>
      </c>
      <c r="C14" s="17">
        <f t="shared" si="0"/>
        <v>14177</v>
      </c>
      <c r="D14" s="23"/>
      <c r="E14" s="4">
        <v>6414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13</v>
      </c>
      <c r="M14" s="5">
        <v>6978</v>
      </c>
      <c r="N14" s="5">
        <v>48</v>
      </c>
      <c r="O14" s="5">
        <v>0</v>
      </c>
      <c r="P14" s="11">
        <f>SUM(E14:O14)</f>
        <v>13453</v>
      </c>
      <c r="Q14" s="30">
        <v>159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102</v>
      </c>
      <c r="AA14" s="30">
        <v>1</v>
      </c>
      <c r="AB14" s="30">
        <v>332</v>
      </c>
      <c r="AC14" s="30">
        <v>0</v>
      </c>
      <c r="AD14" s="30">
        <v>0</v>
      </c>
      <c r="AE14" s="39">
        <f t="shared" si="1"/>
        <v>594</v>
      </c>
      <c r="AF14" s="45">
        <v>9</v>
      </c>
      <c r="AG14" s="43">
        <v>0</v>
      </c>
      <c r="AH14" s="43">
        <v>121</v>
      </c>
      <c r="AI14" s="43">
        <v>0</v>
      </c>
      <c r="AJ14" s="52">
        <v>0</v>
      </c>
      <c r="AK14" s="52">
        <v>0</v>
      </c>
      <c r="AL14" s="35">
        <f t="shared" si="2"/>
        <v>130</v>
      </c>
    </row>
    <row r="15" spans="1:38" ht="15" customHeight="1">
      <c r="A15" s="12" t="s">
        <v>23</v>
      </c>
      <c r="B15" s="13" t="s">
        <v>24</v>
      </c>
      <c r="C15" s="14">
        <f t="shared" si="0"/>
        <v>9414</v>
      </c>
      <c r="D15" s="23"/>
      <c r="E15" s="2">
        <v>2702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8</v>
      </c>
      <c r="M15" s="3">
        <v>6179</v>
      </c>
      <c r="N15" s="3">
        <v>32</v>
      </c>
      <c r="O15" s="3">
        <v>0</v>
      </c>
      <c r="P15" s="10">
        <f>SUM(E15:O15)</f>
        <v>8921</v>
      </c>
      <c r="Q15" s="29">
        <v>209</v>
      </c>
      <c r="R15" s="29">
        <v>0</v>
      </c>
      <c r="S15" s="29">
        <v>0</v>
      </c>
      <c r="T15" s="29">
        <v>0</v>
      </c>
      <c r="U15" s="29">
        <v>0</v>
      </c>
      <c r="V15" s="29">
        <v>1</v>
      </c>
      <c r="W15" s="29">
        <v>0</v>
      </c>
      <c r="X15" s="29">
        <v>0</v>
      </c>
      <c r="Y15" s="29">
        <v>0</v>
      </c>
      <c r="Z15" s="29">
        <v>42</v>
      </c>
      <c r="AA15" s="29">
        <v>1</v>
      </c>
      <c r="AB15" s="29">
        <v>168</v>
      </c>
      <c r="AC15" s="29">
        <v>0</v>
      </c>
      <c r="AD15" s="29">
        <v>0</v>
      </c>
      <c r="AE15" s="38">
        <f t="shared" si="1"/>
        <v>421</v>
      </c>
      <c r="AF15" s="44">
        <v>8</v>
      </c>
      <c r="AG15" s="42">
        <v>0</v>
      </c>
      <c r="AH15" s="42">
        <v>64</v>
      </c>
      <c r="AI15" s="42">
        <v>0</v>
      </c>
      <c r="AJ15" s="53">
        <v>0</v>
      </c>
      <c r="AK15" s="53">
        <v>0</v>
      </c>
      <c r="AL15" s="55">
        <f t="shared" si="2"/>
        <v>72</v>
      </c>
    </row>
    <row r="16" spans="1:38" ht="15" customHeight="1">
      <c r="A16" s="15" t="s">
        <v>25</v>
      </c>
      <c r="B16" s="16" t="s">
        <v>26</v>
      </c>
      <c r="C16" s="17">
        <f t="shared" si="0"/>
        <v>34155</v>
      </c>
      <c r="D16" s="23"/>
      <c r="E16" s="4">
        <v>540</v>
      </c>
      <c r="F16" s="5">
        <v>4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16</v>
      </c>
      <c r="M16" s="5">
        <v>30911</v>
      </c>
      <c r="N16" s="5">
        <v>45</v>
      </c>
      <c r="O16" s="5">
        <v>0</v>
      </c>
      <c r="P16" s="11">
        <f>SUM(E16:O16)</f>
        <v>31518</v>
      </c>
      <c r="Q16" s="30">
        <v>99</v>
      </c>
      <c r="R16" s="30">
        <v>4</v>
      </c>
      <c r="S16" s="30">
        <v>0</v>
      </c>
      <c r="T16" s="30">
        <v>0</v>
      </c>
      <c r="U16" s="30">
        <v>0</v>
      </c>
      <c r="V16" s="30">
        <v>1</v>
      </c>
      <c r="W16" s="30">
        <v>0</v>
      </c>
      <c r="X16" s="30">
        <v>0</v>
      </c>
      <c r="Y16" s="30">
        <v>0</v>
      </c>
      <c r="Z16" s="30">
        <v>284</v>
      </c>
      <c r="AA16" s="30">
        <v>0</v>
      </c>
      <c r="AB16" s="30">
        <v>1691</v>
      </c>
      <c r="AC16" s="30">
        <v>0</v>
      </c>
      <c r="AD16" s="30">
        <v>0</v>
      </c>
      <c r="AE16" s="39">
        <f t="shared" si="1"/>
        <v>2079</v>
      </c>
      <c r="AF16" s="45">
        <v>2</v>
      </c>
      <c r="AG16" s="43">
        <v>2</v>
      </c>
      <c r="AH16" s="43">
        <v>554</v>
      </c>
      <c r="AI16" s="43">
        <v>0</v>
      </c>
      <c r="AJ16" s="52">
        <v>0</v>
      </c>
      <c r="AK16" s="52">
        <v>0</v>
      </c>
      <c r="AL16" s="35">
        <f t="shared" si="2"/>
        <v>558</v>
      </c>
    </row>
    <row r="17" spans="1:38" ht="15" customHeight="1">
      <c r="A17" s="12" t="s">
        <v>27</v>
      </c>
      <c r="B17" s="13" t="s">
        <v>28</v>
      </c>
      <c r="C17" s="14">
        <f t="shared" si="0"/>
        <v>7732</v>
      </c>
      <c r="D17" s="23"/>
      <c r="E17" s="2">
        <v>2985</v>
      </c>
      <c r="F17" s="6">
        <v>4347</v>
      </c>
      <c r="G17" s="6">
        <v>0</v>
      </c>
      <c r="H17" s="3">
        <v>0</v>
      </c>
      <c r="I17" s="3">
        <v>0</v>
      </c>
      <c r="J17" s="3">
        <v>0</v>
      </c>
      <c r="K17" s="3">
        <v>0</v>
      </c>
      <c r="L17" s="3">
        <v>21</v>
      </c>
      <c r="M17" s="3">
        <v>0</v>
      </c>
      <c r="N17" s="3">
        <v>35</v>
      </c>
      <c r="O17" s="3">
        <v>0</v>
      </c>
      <c r="P17" s="10">
        <f>SUM(E17:O17)</f>
        <v>7388</v>
      </c>
      <c r="Q17" s="29">
        <v>78</v>
      </c>
      <c r="R17" s="29">
        <v>84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64</v>
      </c>
      <c r="AA17" s="29">
        <v>0</v>
      </c>
      <c r="AB17" s="29">
        <v>0</v>
      </c>
      <c r="AC17" s="29">
        <v>0</v>
      </c>
      <c r="AD17" s="29">
        <v>0</v>
      </c>
      <c r="AE17" s="38">
        <f t="shared" si="1"/>
        <v>226</v>
      </c>
      <c r="AF17" s="44">
        <v>5</v>
      </c>
      <c r="AG17" s="42">
        <v>0</v>
      </c>
      <c r="AH17" s="42">
        <v>113</v>
      </c>
      <c r="AI17" s="42">
        <v>0</v>
      </c>
      <c r="AJ17" s="53">
        <v>0</v>
      </c>
      <c r="AK17" s="53">
        <v>0</v>
      </c>
      <c r="AL17" s="55">
        <f t="shared" si="2"/>
        <v>118</v>
      </c>
    </row>
    <row r="18" spans="1:38" ht="15" customHeight="1">
      <c r="A18" s="15" t="s">
        <v>29</v>
      </c>
      <c r="B18" s="16" t="s">
        <v>30</v>
      </c>
      <c r="C18" s="17">
        <f t="shared" si="0"/>
        <v>10601</v>
      </c>
      <c r="D18" s="23"/>
      <c r="E18" s="4">
        <v>7664</v>
      </c>
      <c r="F18" s="5">
        <v>0</v>
      </c>
      <c r="G18" s="5">
        <v>0</v>
      </c>
      <c r="H18" s="5">
        <v>0</v>
      </c>
      <c r="I18" s="5">
        <v>0</v>
      </c>
      <c r="J18" s="5">
        <v>1574</v>
      </c>
      <c r="K18" s="5">
        <v>0</v>
      </c>
      <c r="L18" s="5">
        <v>57</v>
      </c>
      <c r="M18" s="5">
        <v>0</v>
      </c>
      <c r="N18" s="5">
        <v>136</v>
      </c>
      <c r="O18" s="5">
        <v>0</v>
      </c>
      <c r="P18" s="11">
        <f>SUM(E18:O18)</f>
        <v>9431</v>
      </c>
      <c r="Q18" s="30">
        <v>426</v>
      </c>
      <c r="R18" s="30">
        <v>0</v>
      </c>
      <c r="S18" s="30">
        <v>0</v>
      </c>
      <c r="T18" s="30">
        <v>0</v>
      </c>
      <c r="U18" s="30">
        <v>0</v>
      </c>
      <c r="V18" s="30">
        <v>305</v>
      </c>
      <c r="W18" s="30">
        <v>0</v>
      </c>
      <c r="X18" s="30">
        <v>0</v>
      </c>
      <c r="Y18" s="30">
        <v>0</v>
      </c>
      <c r="Z18" s="30">
        <v>399</v>
      </c>
      <c r="AA18" s="30">
        <v>2</v>
      </c>
      <c r="AB18" s="30">
        <v>0</v>
      </c>
      <c r="AC18" s="30">
        <v>0</v>
      </c>
      <c r="AD18" s="30">
        <v>0</v>
      </c>
      <c r="AE18" s="39">
        <f t="shared" si="1"/>
        <v>1132</v>
      </c>
      <c r="AF18" s="45">
        <v>12</v>
      </c>
      <c r="AG18" s="43">
        <v>0</v>
      </c>
      <c r="AH18" s="43">
        <v>24</v>
      </c>
      <c r="AI18" s="43">
        <v>1</v>
      </c>
      <c r="AJ18" s="52">
        <v>1</v>
      </c>
      <c r="AK18" s="52">
        <v>0</v>
      </c>
      <c r="AL18" s="35">
        <f t="shared" si="2"/>
        <v>38</v>
      </c>
    </row>
    <row r="19" spans="1:38" ht="15" customHeight="1">
      <c r="A19" s="12" t="s">
        <v>31</v>
      </c>
      <c r="B19" s="13" t="s">
        <v>32</v>
      </c>
      <c r="C19" s="14">
        <f t="shared" si="0"/>
        <v>22199</v>
      </c>
      <c r="D19" s="23"/>
      <c r="E19" s="2">
        <v>0</v>
      </c>
      <c r="F19" s="6">
        <v>20745</v>
      </c>
      <c r="G19" s="6">
        <v>0</v>
      </c>
      <c r="H19" s="3">
        <v>0</v>
      </c>
      <c r="I19" s="3">
        <v>0</v>
      </c>
      <c r="J19" s="3">
        <v>0</v>
      </c>
      <c r="K19" s="3">
        <v>0</v>
      </c>
      <c r="L19" s="3">
        <v>15</v>
      </c>
      <c r="M19" s="3">
        <v>0</v>
      </c>
      <c r="N19" s="3">
        <v>181</v>
      </c>
      <c r="O19" s="3">
        <v>0</v>
      </c>
      <c r="P19" s="10">
        <f>SUM(E19:O19)</f>
        <v>20941</v>
      </c>
      <c r="Q19" s="29">
        <v>0</v>
      </c>
      <c r="R19" s="29">
        <v>423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172</v>
      </c>
      <c r="AA19" s="29">
        <v>2</v>
      </c>
      <c r="AB19" s="29">
        <v>0</v>
      </c>
      <c r="AC19" s="29">
        <v>0</v>
      </c>
      <c r="AD19" s="29">
        <v>0</v>
      </c>
      <c r="AE19" s="38">
        <f t="shared" si="1"/>
        <v>597</v>
      </c>
      <c r="AF19" s="44">
        <v>45</v>
      </c>
      <c r="AG19" s="42">
        <v>0</v>
      </c>
      <c r="AH19" s="42">
        <v>616</v>
      </c>
      <c r="AI19" s="42">
        <v>0</v>
      </c>
      <c r="AJ19" s="53">
        <v>0</v>
      </c>
      <c r="AK19" s="53">
        <v>0</v>
      </c>
      <c r="AL19" s="55">
        <f t="shared" si="2"/>
        <v>661</v>
      </c>
    </row>
    <row r="20" spans="1:38" ht="15" customHeight="1">
      <c r="A20" s="15" t="s">
        <v>33</v>
      </c>
      <c r="B20" s="16" t="s">
        <v>34</v>
      </c>
      <c r="C20" s="17">
        <f t="shared" si="0"/>
        <v>5847</v>
      </c>
      <c r="D20" s="23"/>
      <c r="E20" s="4">
        <v>4163</v>
      </c>
      <c r="F20" s="5">
        <v>0</v>
      </c>
      <c r="G20" s="5">
        <v>0</v>
      </c>
      <c r="H20" s="5">
        <v>0</v>
      </c>
      <c r="I20" s="5">
        <v>0</v>
      </c>
      <c r="J20" s="5">
        <v>1308</v>
      </c>
      <c r="K20" s="5">
        <v>0</v>
      </c>
      <c r="L20" s="5">
        <v>10</v>
      </c>
      <c r="M20" s="5">
        <v>0</v>
      </c>
      <c r="N20" s="5">
        <v>21</v>
      </c>
      <c r="O20" s="5">
        <v>0</v>
      </c>
      <c r="P20" s="11">
        <f>SUM(E20:O20)</f>
        <v>5502</v>
      </c>
      <c r="Q20" s="30">
        <v>157</v>
      </c>
      <c r="R20" s="30">
        <v>0</v>
      </c>
      <c r="S20" s="30">
        <v>0</v>
      </c>
      <c r="T20" s="30">
        <v>0</v>
      </c>
      <c r="U20" s="30">
        <v>0</v>
      </c>
      <c r="V20" s="30">
        <v>106</v>
      </c>
      <c r="W20" s="30">
        <v>0</v>
      </c>
      <c r="X20" s="30">
        <v>0</v>
      </c>
      <c r="Y20" s="30">
        <v>0</v>
      </c>
      <c r="Z20" s="30">
        <v>53</v>
      </c>
      <c r="AA20" s="30">
        <v>0</v>
      </c>
      <c r="AB20" s="30">
        <v>0</v>
      </c>
      <c r="AC20" s="30">
        <v>0</v>
      </c>
      <c r="AD20" s="30">
        <v>0</v>
      </c>
      <c r="AE20" s="39">
        <f t="shared" si="1"/>
        <v>316</v>
      </c>
      <c r="AF20" s="45">
        <v>4</v>
      </c>
      <c r="AG20" s="43">
        <v>0</v>
      </c>
      <c r="AH20" s="43">
        <v>25</v>
      </c>
      <c r="AI20" s="43">
        <v>0</v>
      </c>
      <c r="AJ20" s="52">
        <v>0</v>
      </c>
      <c r="AK20" s="52">
        <v>0</v>
      </c>
      <c r="AL20" s="35">
        <f t="shared" si="2"/>
        <v>29</v>
      </c>
    </row>
    <row r="21" spans="1:38" ht="15" customHeight="1">
      <c r="A21" s="12" t="s">
        <v>35</v>
      </c>
      <c r="B21" s="13" t="s">
        <v>36</v>
      </c>
      <c r="C21" s="14">
        <f t="shared" si="0"/>
        <v>7442</v>
      </c>
      <c r="D21" s="23"/>
      <c r="E21" s="2">
        <v>0</v>
      </c>
      <c r="F21" s="6">
        <v>6968</v>
      </c>
      <c r="G21" s="6">
        <v>0</v>
      </c>
      <c r="H21" s="3">
        <v>0</v>
      </c>
      <c r="I21" s="3">
        <v>0</v>
      </c>
      <c r="J21" s="3">
        <v>0</v>
      </c>
      <c r="K21" s="3">
        <v>0</v>
      </c>
      <c r="L21" s="3">
        <v>25</v>
      </c>
      <c r="M21" s="3">
        <v>0</v>
      </c>
      <c r="N21" s="3">
        <v>48</v>
      </c>
      <c r="O21" s="3">
        <v>0</v>
      </c>
      <c r="P21" s="10">
        <f>SUM(E21:O21)</f>
        <v>7041</v>
      </c>
      <c r="Q21" s="29">
        <v>0</v>
      </c>
      <c r="R21" s="29">
        <v>232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71</v>
      </c>
      <c r="AA21" s="29">
        <v>3</v>
      </c>
      <c r="AB21" s="29">
        <v>0</v>
      </c>
      <c r="AC21" s="29">
        <v>0</v>
      </c>
      <c r="AD21" s="29">
        <v>0</v>
      </c>
      <c r="AE21" s="38">
        <f t="shared" si="1"/>
        <v>306</v>
      </c>
      <c r="AF21" s="44">
        <v>8</v>
      </c>
      <c r="AG21" s="42">
        <v>0</v>
      </c>
      <c r="AH21" s="42">
        <v>87</v>
      </c>
      <c r="AI21" s="42">
        <v>0</v>
      </c>
      <c r="AJ21" s="53">
        <v>0</v>
      </c>
      <c r="AK21" s="53">
        <v>0</v>
      </c>
      <c r="AL21" s="55">
        <f t="shared" si="2"/>
        <v>95</v>
      </c>
    </row>
    <row r="22" spans="1:38" ht="15" customHeight="1">
      <c r="A22" s="15" t="s">
        <v>37</v>
      </c>
      <c r="B22" s="16" t="s">
        <v>38</v>
      </c>
      <c r="C22" s="17">
        <f t="shared" si="0"/>
        <v>13478</v>
      </c>
      <c r="D22" s="23"/>
      <c r="E22" s="4">
        <v>6025</v>
      </c>
      <c r="F22" s="5">
        <v>0</v>
      </c>
      <c r="G22" s="5">
        <v>0</v>
      </c>
      <c r="H22" s="5">
        <v>0</v>
      </c>
      <c r="I22" s="5">
        <v>0</v>
      </c>
      <c r="J22" s="5">
        <v>1189</v>
      </c>
      <c r="K22" s="5">
        <v>0</v>
      </c>
      <c r="L22" s="5">
        <v>6</v>
      </c>
      <c r="M22" s="5">
        <v>5329</v>
      </c>
      <c r="N22" s="5">
        <v>46</v>
      </c>
      <c r="O22" s="5">
        <v>0</v>
      </c>
      <c r="P22" s="11">
        <f>SUM(E22:O22)</f>
        <v>12595</v>
      </c>
      <c r="Q22" s="30">
        <v>138</v>
      </c>
      <c r="R22" s="30">
        <v>0</v>
      </c>
      <c r="S22" s="30">
        <v>0</v>
      </c>
      <c r="T22" s="30">
        <v>0</v>
      </c>
      <c r="U22" s="30">
        <v>0</v>
      </c>
      <c r="V22" s="30">
        <v>147</v>
      </c>
      <c r="W22" s="30">
        <v>0</v>
      </c>
      <c r="X22" s="30">
        <v>0</v>
      </c>
      <c r="Y22" s="30">
        <v>0</v>
      </c>
      <c r="Z22" s="30">
        <v>186</v>
      </c>
      <c r="AA22" s="30">
        <v>0</v>
      </c>
      <c r="AB22" s="30">
        <v>178</v>
      </c>
      <c r="AC22" s="30">
        <v>0</v>
      </c>
      <c r="AD22" s="30">
        <v>0</v>
      </c>
      <c r="AE22" s="39">
        <f t="shared" si="1"/>
        <v>649</v>
      </c>
      <c r="AF22" s="45">
        <v>5</v>
      </c>
      <c r="AG22" s="43">
        <v>0</v>
      </c>
      <c r="AH22" s="43">
        <v>229</v>
      </c>
      <c r="AI22" s="43">
        <v>0</v>
      </c>
      <c r="AJ22" s="52">
        <v>0</v>
      </c>
      <c r="AK22" s="52">
        <v>0</v>
      </c>
      <c r="AL22" s="35">
        <f t="shared" si="2"/>
        <v>234</v>
      </c>
    </row>
    <row r="23" spans="1:38" ht="15" customHeight="1">
      <c r="A23" s="12" t="s">
        <v>39</v>
      </c>
      <c r="B23" s="13" t="s">
        <v>40</v>
      </c>
      <c r="C23" s="14">
        <f t="shared" si="0"/>
        <v>12521</v>
      </c>
      <c r="D23" s="23"/>
      <c r="E23" s="2">
        <v>6610</v>
      </c>
      <c r="F23" s="6">
        <v>4217</v>
      </c>
      <c r="G23" s="6">
        <v>0</v>
      </c>
      <c r="H23" s="3">
        <v>0</v>
      </c>
      <c r="I23" s="3">
        <v>0</v>
      </c>
      <c r="J23" s="3">
        <v>1</v>
      </c>
      <c r="K23" s="3">
        <v>0</v>
      </c>
      <c r="L23" s="3">
        <v>341</v>
      </c>
      <c r="M23" s="3">
        <v>0</v>
      </c>
      <c r="N23" s="3">
        <v>151</v>
      </c>
      <c r="O23" s="3">
        <v>0</v>
      </c>
      <c r="P23" s="10">
        <f>SUM(E23:O23)</f>
        <v>11320</v>
      </c>
      <c r="Q23" s="29">
        <v>287</v>
      </c>
      <c r="R23" s="29">
        <v>170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1</v>
      </c>
      <c r="Y23" s="29">
        <v>0</v>
      </c>
      <c r="Z23" s="29">
        <v>418</v>
      </c>
      <c r="AA23" s="29">
        <v>20</v>
      </c>
      <c r="AB23" s="29">
        <v>0</v>
      </c>
      <c r="AC23" s="29">
        <v>0</v>
      </c>
      <c r="AD23" s="29">
        <v>0</v>
      </c>
      <c r="AE23" s="38">
        <f t="shared" si="1"/>
        <v>896</v>
      </c>
      <c r="AF23" s="44">
        <v>9</v>
      </c>
      <c r="AG23" s="42">
        <v>0</v>
      </c>
      <c r="AH23" s="42">
        <v>295</v>
      </c>
      <c r="AI23" s="42">
        <v>1</v>
      </c>
      <c r="AJ23" s="53">
        <v>0</v>
      </c>
      <c r="AK23" s="53">
        <v>0</v>
      </c>
      <c r="AL23" s="55">
        <f t="shared" si="2"/>
        <v>305</v>
      </c>
    </row>
    <row r="24" spans="1:38" ht="15" customHeight="1">
      <c r="A24" s="15" t="s">
        <v>41</v>
      </c>
      <c r="B24" s="16" t="s">
        <v>42</v>
      </c>
      <c r="C24" s="17">
        <f t="shared" si="0"/>
        <v>5943</v>
      </c>
      <c r="D24" s="23"/>
      <c r="E24" s="4">
        <v>3847</v>
      </c>
      <c r="F24" s="5">
        <v>0</v>
      </c>
      <c r="G24" s="5">
        <v>0</v>
      </c>
      <c r="H24" s="5">
        <v>0</v>
      </c>
      <c r="I24" s="5">
        <v>0</v>
      </c>
      <c r="J24" s="5">
        <v>6</v>
      </c>
      <c r="K24" s="5">
        <v>0</v>
      </c>
      <c r="L24" s="5">
        <v>23</v>
      </c>
      <c r="M24" s="5">
        <v>1461</v>
      </c>
      <c r="N24" s="5">
        <v>42</v>
      </c>
      <c r="O24" s="5">
        <v>0</v>
      </c>
      <c r="P24" s="11">
        <f>SUM(E24:O24)</f>
        <v>5379</v>
      </c>
      <c r="Q24" s="30">
        <v>208</v>
      </c>
      <c r="R24" s="30">
        <v>0</v>
      </c>
      <c r="S24" s="30">
        <v>0</v>
      </c>
      <c r="T24" s="30">
        <v>0</v>
      </c>
      <c r="U24" s="30">
        <v>0</v>
      </c>
      <c r="V24" s="30">
        <v>4</v>
      </c>
      <c r="W24" s="30">
        <v>0</v>
      </c>
      <c r="X24" s="30">
        <v>1</v>
      </c>
      <c r="Y24" s="30">
        <v>0</v>
      </c>
      <c r="Z24" s="30">
        <v>165</v>
      </c>
      <c r="AA24" s="30">
        <v>2</v>
      </c>
      <c r="AB24" s="30">
        <v>139</v>
      </c>
      <c r="AC24" s="30">
        <v>0</v>
      </c>
      <c r="AD24" s="30">
        <v>0</v>
      </c>
      <c r="AE24" s="39">
        <f t="shared" si="1"/>
        <v>519</v>
      </c>
      <c r="AF24" s="45">
        <v>2</v>
      </c>
      <c r="AG24" s="43">
        <v>0</v>
      </c>
      <c r="AH24" s="43">
        <v>43</v>
      </c>
      <c r="AI24" s="43">
        <v>0</v>
      </c>
      <c r="AJ24" s="52">
        <v>0</v>
      </c>
      <c r="AK24" s="52">
        <v>0</v>
      </c>
      <c r="AL24" s="35">
        <f t="shared" si="2"/>
        <v>45</v>
      </c>
    </row>
    <row r="25" spans="1:38" ht="15" customHeight="1">
      <c r="A25" s="12" t="s">
        <v>43</v>
      </c>
      <c r="B25" s="13" t="s">
        <v>44</v>
      </c>
      <c r="C25" s="14">
        <f t="shared" si="0"/>
        <v>17766</v>
      </c>
      <c r="D25" s="23"/>
      <c r="E25" s="2">
        <v>0</v>
      </c>
      <c r="F25" s="6">
        <v>3154</v>
      </c>
      <c r="G25" s="6">
        <v>0</v>
      </c>
      <c r="H25" s="3">
        <v>0</v>
      </c>
      <c r="I25" s="3">
        <v>0</v>
      </c>
      <c r="J25" s="3">
        <v>506</v>
      </c>
      <c r="K25" s="3">
        <v>0</v>
      </c>
      <c r="L25" s="3">
        <v>8</v>
      </c>
      <c r="M25" s="3">
        <v>12221</v>
      </c>
      <c r="N25" s="3">
        <v>69</v>
      </c>
      <c r="O25" s="3">
        <v>0</v>
      </c>
      <c r="P25" s="10">
        <f>SUM(E25:O25)</f>
        <v>15958</v>
      </c>
      <c r="Q25" s="29">
        <v>0</v>
      </c>
      <c r="R25" s="29">
        <v>156</v>
      </c>
      <c r="S25" s="29">
        <v>0</v>
      </c>
      <c r="T25" s="29">
        <v>0</v>
      </c>
      <c r="U25" s="29">
        <v>0</v>
      </c>
      <c r="V25" s="29">
        <v>127</v>
      </c>
      <c r="W25" s="29">
        <v>0</v>
      </c>
      <c r="X25" s="29">
        <v>0</v>
      </c>
      <c r="Y25" s="29">
        <v>0</v>
      </c>
      <c r="Z25" s="29">
        <v>260</v>
      </c>
      <c r="AA25" s="29">
        <v>1</v>
      </c>
      <c r="AB25" s="29">
        <v>1042</v>
      </c>
      <c r="AC25" s="29">
        <v>0</v>
      </c>
      <c r="AD25" s="29">
        <v>0</v>
      </c>
      <c r="AE25" s="38">
        <f t="shared" si="1"/>
        <v>1586</v>
      </c>
      <c r="AF25" s="44">
        <v>2</v>
      </c>
      <c r="AG25" s="42">
        <v>0</v>
      </c>
      <c r="AH25" s="42">
        <v>220</v>
      </c>
      <c r="AI25" s="42">
        <v>0</v>
      </c>
      <c r="AJ25" s="53">
        <v>0</v>
      </c>
      <c r="AK25" s="53">
        <v>0</v>
      </c>
      <c r="AL25" s="55">
        <f t="shared" si="2"/>
        <v>222</v>
      </c>
    </row>
    <row r="26" spans="1:38" ht="15" customHeight="1">
      <c r="A26" s="15" t="s">
        <v>45</v>
      </c>
      <c r="B26" s="16" t="s">
        <v>46</v>
      </c>
      <c r="C26" s="17">
        <f t="shared" si="0"/>
        <v>10469</v>
      </c>
      <c r="D26" s="23"/>
      <c r="E26" s="4">
        <v>7175</v>
      </c>
      <c r="F26" s="5">
        <v>0</v>
      </c>
      <c r="G26" s="5">
        <v>0</v>
      </c>
      <c r="H26" s="5">
        <v>0</v>
      </c>
      <c r="I26" s="5">
        <v>0</v>
      </c>
      <c r="J26" s="5">
        <v>2468</v>
      </c>
      <c r="K26" s="5">
        <v>0</v>
      </c>
      <c r="L26" s="5">
        <v>25</v>
      </c>
      <c r="M26" s="5">
        <v>0</v>
      </c>
      <c r="N26" s="5">
        <v>65</v>
      </c>
      <c r="O26" s="5">
        <v>0</v>
      </c>
      <c r="P26" s="11">
        <f>SUM(E26:O26)</f>
        <v>9733</v>
      </c>
      <c r="Q26" s="30">
        <v>229</v>
      </c>
      <c r="R26" s="30">
        <v>0</v>
      </c>
      <c r="S26" s="30">
        <v>0</v>
      </c>
      <c r="T26" s="30">
        <v>0</v>
      </c>
      <c r="U26" s="30">
        <v>0</v>
      </c>
      <c r="V26" s="30">
        <v>186</v>
      </c>
      <c r="W26" s="30">
        <v>0</v>
      </c>
      <c r="X26" s="30">
        <v>0</v>
      </c>
      <c r="Y26" s="30">
        <v>0</v>
      </c>
      <c r="Z26" s="30">
        <v>151</v>
      </c>
      <c r="AA26" s="30">
        <v>1</v>
      </c>
      <c r="AB26" s="30">
        <v>0</v>
      </c>
      <c r="AC26" s="30">
        <v>0</v>
      </c>
      <c r="AD26" s="30">
        <v>0</v>
      </c>
      <c r="AE26" s="39">
        <f t="shared" si="1"/>
        <v>567</v>
      </c>
      <c r="AF26" s="45">
        <v>9</v>
      </c>
      <c r="AG26" s="43">
        <v>1</v>
      </c>
      <c r="AH26" s="43">
        <v>159</v>
      </c>
      <c r="AI26" s="43">
        <v>0</v>
      </c>
      <c r="AJ26" s="52">
        <v>0</v>
      </c>
      <c r="AK26" s="52">
        <v>0</v>
      </c>
      <c r="AL26" s="35">
        <f t="shared" si="2"/>
        <v>169</v>
      </c>
    </row>
    <row r="27" spans="1:38" ht="15" customHeight="1">
      <c r="A27" s="12" t="s">
        <v>47</v>
      </c>
      <c r="B27" s="13" t="s">
        <v>48</v>
      </c>
      <c r="C27" s="14">
        <f t="shared" si="0"/>
        <v>5606</v>
      </c>
      <c r="D27" s="23"/>
      <c r="E27" s="2">
        <v>3201</v>
      </c>
      <c r="F27" s="6">
        <v>0</v>
      </c>
      <c r="G27" s="6">
        <v>0</v>
      </c>
      <c r="H27" s="3">
        <v>0</v>
      </c>
      <c r="I27" s="3">
        <v>0</v>
      </c>
      <c r="J27" s="3">
        <v>384</v>
      </c>
      <c r="K27" s="3">
        <v>0</v>
      </c>
      <c r="L27" s="3">
        <v>29</v>
      </c>
      <c r="M27" s="3">
        <v>1512</v>
      </c>
      <c r="N27" s="3">
        <v>21</v>
      </c>
      <c r="O27" s="3">
        <v>0</v>
      </c>
      <c r="P27" s="10">
        <f>SUM(E27:O27)</f>
        <v>5147</v>
      </c>
      <c r="Q27" s="29">
        <v>153</v>
      </c>
      <c r="R27" s="29">
        <v>0</v>
      </c>
      <c r="S27" s="29">
        <v>0</v>
      </c>
      <c r="T27" s="29">
        <v>0</v>
      </c>
      <c r="U27" s="29">
        <v>0</v>
      </c>
      <c r="V27" s="29">
        <v>50</v>
      </c>
      <c r="W27" s="29">
        <v>0</v>
      </c>
      <c r="X27" s="29">
        <v>0</v>
      </c>
      <c r="Y27" s="29">
        <v>0</v>
      </c>
      <c r="Z27" s="29">
        <v>69</v>
      </c>
      <c r="AA27" s="29">
        <v>1</v>
      </c>
      <c r="AB27" s="29">
        <v>142</v>
      </c>
      <c r="AC27" s="29">
        <v>0</v>
      </c>
      <c r="AD27" s="29">
        <v>0</v>
      </c>
      <c r="AE27" s="38">
        <f t="shared" si="1"/>
        <v>415</v>
      </c>
      <c r="AF27" s="44">
        <v>3</v>
      </c>
      <c r="AG27" s="42">
        <v>0</v>
      </c>
      <c r="AH27" s="42">
        <v>41</v>
      </c>
      <c r="AI27" s="42">
        <v>0</v>
      </c>
      <c r="AJ27" s="53">
        <v>0</v>
      </c>
      <c r="AK27" s="53">
        <v>0</v>
      </c>
      <c r="AL27" s="55">
        <f t="shared" si="2"/>
        <v>44</v>
      </c>
    </row>
    <row r="28" spans="1:38" ht="15" customHeight="1">
      <c r="A28" s="15" t="s">
        <v>49</v>
      </c>
      <c r="B28" s="16" t="s">
        <v>50</v>
      </c>
      <c r="C28" s="17">
        <f t="shared" si="0"/>
        <v>7022</v>
      </c>
      <c r="D28" s="23"/>
      <c r="E28" s="4">
        <v>3932</v>
      </c>
      <c r="F28" s="5">
        <v>0</v>
      </c>
      <c r="G28" s="5">
        <v>0</v>
      </c>
      <c r="H28" s="5">
        <v>0</v>
      </c>
      <c r="I28" s="5">
        <v>0</v>
      </c>
      <c r="J28" s="5">
        <v>772</v>
      </c>
      <c r="K28" s="5">
        <v>0</v>
      </c>
      <c r="L28" s="5">
        <v>46</v>
      </c>
      <c r="M28" s="5">
        <v>1749</v>
      </c>
      <c r="N28" s="5">
        <v>25</v>
      </c>
      <c r="O28" s="5">
        <v>0</v>
      </c>
      <c r="P28" s="11">
        <f>SUM(E28:O28)</f>
        <v>6524</v>
      </c>
      <c r="Q28" s="30">
        <v>138</v>
      </c>
      <c r="R28" s="30">
        <v>0</v>
      </c>
      <c r="S28" s="30">
        <v>0</v>
      </c>
      <c r="T28" s="30">
        <v>0</v>
      </c>
      <c r="U28" s="30">
        <v>0</v>
      </c>
      <c r="V28" s="30">
        <v>98</v>
      </c>
      <c r="W28" s="30">
        <v>0</v>
      </c>
      <c r="X28" s="30">
        <v>0</v>
      </c>
      <c r="Y28" s="30">
        <v>0</v>
      </c>
      <c r="Z28" s="30">
        <v>54</v>
      </c>
      <c r="AA28" s="30">
        <v>2</v>
      </c>
      <c r="AB28" s="30">
        <v>129</v>
      </c>
      <c r="AC28" s="30">
        <v>0</v>
      </c>
      <c r="AD28" s="30">
        <v>0</v>
      </c>
      <c r="AE28" s="39">
        <f t="shared" si="1"/>
        <v>421</v>
      </c>
      <c r="AF28" s="45">
        <v>3</v>
      </c>
      <c r="AG28" s="43">
        <v>0</v>
      </c>
      <c r="AH28" s="43">
        <v>74</v>
      </c>
      <c r="AI28" s="43">
        <v>0</v>
      </c>
      <c r="AJ28" s="52">
        <v>0</v>
      </c>
      <c r="AK28" s="52">
        <v>0</v>
      </c>
      <c r="AL28" s="35">
        <f t="shared" si="2"/>
        <v>77</v>
      </c>
    </row>
    <row r="29" spans="1:38" ht="15" customHeight="1">
      <c r="A29" s="12" t="s">
        <v>51</v>
      </c>
      <c r="B29" s="13" t="s">
        <v>52</v>
      </c>
      <c r="C29" s="14">
        <f t="shared" si="0"/>
        <v>5426</v>
      </c>
      <c r="D29" s="23"/>
      <c r="E29" s="2">
        <v>2950</v>
      </c>
      <c r="F29" s="6">
        <v>0</v>
      </c>
      <c r="G29" s="6">
        <v>0</v>
      </c>
      <c r="H29" s="3">
        <v>0</v>
      </c>
      <c r="I29" s="3">
        <v>0</v>
      </c>
      <c r="J29" s="3">
        <v>693</v>
      </c>
      <c r="K29" s="3">
        <v>0</v>
      </c>
      <c r="L29" s="3">
        <v>25</v>
      </c>
      <c r="M29" s="3">
        <v>1096</v>
      </c>
      <c r="N29" s="3">
        <v>58</v>
      </c>
      <c r="O29" s="3">
        <v>0</v>
      </c>
      <c r="P29" s="10">
        <f>SUM(E29:O29)</f>
        <v>4822</v>
      </c>
      <c r="Q29" s="29">
        <v>210</v>
      </c>
      <c r="R29" s="29">
        <v>0</v>
      </c>
      <c r="S29" s="29">
        <v>0</v>
      </c>
      <c r="T29" s="29">
        <v>0</v>
      </c>
      <c r="U29" s="29">
        <v>0</v>
      </c>
      <c r="V29" s="29">
        <v>107</v>
      </c>
      <c r="W29" s="29">
        <v>0</v>
      </c>
      <c r="X29" s="29">
        <v>0</v>
      </c>
      <c r="Y29" s="29">
        <v>0</v>
      </c>
      <c r="Z29" s="29">
        <v>133</v>
      </c>
      <c r="AA29" s="29">
        <v>5</v>
      </c>
      <c r="AB29" s="29">
        <v>113</v>
      </c>
      <c r="AC29" s="29">
        <v>0</v>
      </c>
      <c r="AD29" s="29">
        <v>0</v>
      </c>
      <c r="AE29" s="38">
        <f t="shared" si="1"/>
        <v>568</v>
      </c>
      <c r="AF29" s="44">
        <v>1</v>
      </c>
      <c r="AG29" s="42">
        <v>0</v>
      </c>
      <c r="AH29" s="42">
        <v>35</v>
      </c>
      <c r="AI29" s="42">
        <v>0</v>
      </c>
      <c r="AJ29" s="53">
        <v>0</v>
      </c>
      <c r="AK29" s="53">
        <v>0</v>
      </c>
      <c r="AL29" s="55">
        <f t="shared" si="2"/>
        <v>36</v>
      </c>
    </row>
    <row r="30" spans="1:38" ht="15" customHeight="1">
      <c r="A30" s="15" t="s">
        <v>53</v>
      </c>
      <c r="B30" s="16" t="s">
        <v>54</v>
      </c>
      <c r="C30" s="17">
        <f t="shared" si="0"/>
        <v>133863</v>
      </c>
      <c r="D30" s="23"/>
      <c r="E30" s="4">
        <v>30328</v>
      </c>
      <c r="F30" s="5">
        <v>0</v>
      </c>
      <c r="G30" s="5">
        <v>0</v>
      </c>
      <c r="H30" s="5">
        <v>1</v>
      </c>
      <c r="I30" s="5">
        <v>0</v>
      </c>
      <c r="J30" s="5">
        <v>9099</v>
      </c>
      <c r="K30" s="5">
        <v>0</v>
      </c>
      <c r="L30" s="5">
        <v>6840</v>
      </c>
      <c r="M30" s="5">
        <v>54508</v>
      </c>
      <c r="N30" s="5">
        <v>1916</v>
      </c>
      <c r="O30" s="5">
        <v>0</v>
      </c>
      <c r="P30" s="11">
        <f>SUM(E30:O30)</f>
        <v>102692</v>
      </c>
      <c r="Q30" s="30">
        <v>2091</v>
      </c>
      <c r="R30" s="30">
        <v>0</v>
      </c>
      <c r="S30" s="30">
        <v>0</v>
      </c>
      <c r="T30" s="30">
        <v>0</v>
      </c>
      <c r="U30" s="30">
        <v>0</v>
      </c>
      <c r="V30" s="30">
        <v>15147</v>
      </c>
      <c r="W30" s="30">
        <v>0</v>
      </c>
      <c r="X30" s="30">
        <v>0</v>
      </c>
      <c r="Y30" s="30">
        <v>0</v>
      </c>
      <c r="Z30" s="30">
        <v>6360</v>
      </c>
      <c r="AA30" s="30">
        <v>291</v>
      </c>
      <c r="AB30" s="30">
        <v>4541</v>
      </c>
      <c r="AC30" s="30">
        <v>0</v>
      </c>
      <c r="AD30" s="30">
        <v>0</v>
      </c>
      <c r="AE30" s="39">
        <f t="shared" si="1"/>
        <v>28430</v>
      </c>
      <c r="AF30" s="45">
        <v>178</v>
      </c>
      <c r="AG30" s="43">
        <v>15</v>
      </c>
      <c r="AH30" s="43">
        <v>2546</v>
      </c>
      <c r="AI30" s="43">
        <v>2</v>
      </c>
      <c r="AJ30" s="52">
        <v>0</v>
      </c>
      <c r="AK30" s="52">
        <v>0</v>
      </c>
      <c r="AL30" s="35">
        <f t="shared" si="2"/>
        <v>2741</v>
      </c>
    </row>
    <row r="31" spans="1:38" ht="15" customHeight="1">
      <c r="A31" s="12" t="s">
        <v>55</v>
      </c>
      <c r="B31" s="13" t="s">
        <v>56</v>
      </c>
      <c r="C31" s="14">
        <f t="shared" si="0"/>
        <v>15480</v>
      </c>
      <c r="D31" s="23"/>
      <c r="E31" s="2">
        <v>13629</v>
      </c>
      <c r="F31" s="6">
        <v>0</v>
      </c>
      <c r="G31" s="6">
        <v>0</v>
      </c>
      <c r="H31" s="3">
        <v>0</v>
      </c>
      <c r="I31" s="3">
        <v>0</v>
      </c>
      <c r="J31" s="3">
        <v>1</v>
      </c>
      <c r="K31" s="3">
        <v>0</v>
      </c>
      <c r="L31" s="3">
        <v>100</v>
      </c>
      <c r="M31" s="3">
        <v>0</v>
      </c>
      <c r="N31" s="3">
        <v>136</v>
      </c>
      <c r="O31" s="3">
        <v>0</v>
      </c>
      <c r="P31" s="10">
        <f>SUM(E31:O31)</f>
        <v>13866</v>
      </c>
      <c r="Q31" s="29">
        <v>419</v>
      </c>
      <c r="R31" s="29">
        <v>0</v>
      </c>
      <c r="S31" s="29">
        <v>0</v>
      </c>
      <c r="T31" s="29">
        <v>0</v>
      </c>
      <c r="U31" s="29">
        <v>0</v>
      </c>
      <c r="V31" s="29">
        <v>2</v>
      </c>
      <c r="W31" s="29">
        <v>0</v>
      </c>
      <c r="X31" s="29">
        <v>0</v>
      </c>
      <c r="Y31" s="29">
        <v>0</v>
      </c>
      <c r="Z31" s="29">
        <v>710</v>
      </c>
      <c r="AA31" s="29">
        <v>6</v>
      </c>
      <c r="AB31" s="29">
        <v>0</v>
      </c>
      <c r="AC31" s="29">
        <v>0</v>
      </c>
      <c r="AD31" s="29">
        <v>0</v>
      </c>
      <c r="AE31" s="38">
        <f t="shared" si="1"/>
        <v>1137</v>
      </c>
      <c r="AF31" s="44">
        <v>19</v>
      </c>
      <c r="AG31" s="42">
        <v>0</v>
      </c>
      <c r="AH31" s="42">
        <v>458</v>
      </c>
      <c r="AI31" s="42">
        <v>0</v>
      </c>
      <c r="AJ31" s="53">
        <v>0</v>
      </c>
      <c r="AK31" s="53">
        <v>0</v>
      </c>
      <c r="AL31" s="55">
        <f t="shared" si="2"/>
        <v>477</v>
      </c>
    </row>
    <row r="32" spans="1:38" ht="15" customHeight="1">
      <c r="A32" s="15" t="s">
        <v>57</v>
      </c>
      <c r="B32" s="16" t="s">
        <v>58</v>
      </c>
      <c r="C32" s="17">
        <f t="shared" si="0"/>
        <v>8115</v>
      </c>
      <c r="D32" s="23"/>
      <c r="E32" s="4">
        <v>5716</v>
      </c>
      <c r="F32" s="5">
        <v>0</v>
      </c>
      <c r="G32" s="5">
        <v>0</v>
      </c>
      <c r="H32" s="5">
        <v>0</v>
      </c>
      <c r="I32" s="5">
        <v>0</v>
      </c>
      <c r="J32" s="5">
        <v>1741</v>
      </c>
      <c r="K32" s="5">
        <v>0</v>
      </c>
      <c r="L32" s="5">
        <v>79</v>
      </c>
      <c r="M32" s="5">
        <v>0</v>
      </c>
      <c r="N32" s="5">
        <v>39</v>
      </c>
      <c r="O32" s="5">
        <v>0</v>
      </c>
      <c r="P32" s="11">
        <f>SUM(E32:O32)</f>
        <v>7575</v>
      </c>
      <c r="Q32" s="30">
        <v>188</v>
      </c>
      <c r="R32" s="30">
        <v>0</v>
      </c>
      <c r="S32" s="30">
        <v>0</v>
      </c>
      <c r="T32" s="30">
        <v>0</v>
      </c>
      <c r="U32" s="30">
        <v>0</v>
      </c>
      <c r="V32" s="30">
        <v>182</v>
      </c>
      <c r="W32" s="30">
        <v>0</v>
      </c>
      <c r="X32" s="30">
        <v>0</v>
      </c>
      <c r="Y32" s="30">
        <v>0</v>
      </c>
      <c r="Z32" s="30">
        <v>124</v>
      </c>
      <c r="AA32" s="30">
        <v>5</v>
      </c>
      <c r="AB32" s="30">
        <v>0</v>
      </c>
      <c r="AC32" s="30">
        <v>0</v>
      </c>
      <c r="AD32" s="30">
        <v>0</v>
      </c>
      <c r="AE32" s="39">
        <f t="shared" si="1"/>
        <v>499</v>
      </c>
      <c r="AF32" s="45">
        <v>4</v>
      </c>
      <c r="AG32" s="43">
        <v>0</v>
      </c>
      <c r="AH32" s="43">
        <v>37</v>
      </c>
      <c r="AI32" s="43">
        <v>0</v>
      </c>
      <c r="AJ32" s="52">
        <v>0</v>
      </c>
      <c r="AK32" s="52">
        <v>0</v>
      </c>
      <c r="AL32" s="35">
        <f t="shared" si="2"/>
        <v>41</v>
      </c>
    </row>
    <row r="33" spans="1:38" ht="15" customHeight="1">
      <c r="A33" s="12" t="s">
        <v>59</v>
      </c>
      <c r="B33" s="13" t="s">
        <v>60</v>
      </c>
      <c r="C33" s="14">
        <f t="shared" si="0"/>
        <v>4633</v>
      </c>
      <c r="D33" s="23"/>
      <c r="E33" s="2">
        <v>3380</v>
      </c>
      <c r="F33" s="6">
        <v>0</v>
      </c>
      <c r="G33" s="6">
        <v>0</v>
      </c>
      <c r="H33" s="3">
        <v>0</v>
      </c>
      <c r="I33" s="3">
        <v>0</v>
      </c>
      <c r="J33" s="3">
        <v>706</v>
      </c>
      <c r="K33" s="3">
        <v>0</v>
      </c>
      <c r="L33" s="3">
        <v>137</v>
      </c>
      <c r="M33" s="3">
        <v>0</v>
      </c>
      <c r="N33" s="3">
        <v>46</v>
      </c>
      <c r="O33" s="3">
        <v>0</v>
      </c>
      <c r="P33" s="10">
        <f>SUM(E33:O33)</f>
        <v>4269</v>
      </c>
      <c r="Q33" s="29">
        <v>90</v>
      </c>
      <c r="R33" s="29">
        <v>0</v>
      </c>
      <c r="S33" s="29">
        <v>0</v>
      </c>
      <c r="T33" s="29">
        <v>0</v>
      </c>
      <c r="U33" s="29">
        <v>0</v>
      </c>
      <c r="V33" s="29">
        <v>71</v>
      </c>
      <c r="W33" s="29">
        <v>0</v>
      </c>
      <c r="X33" s="29">
        <v>0</v>
      </c>
      <c r="Y33" s="29">
        <v>0</v>
      </c>
      <c r="Z33" s="29">
        <v>110</v>
      </c>
      <c r="AA33" s="29">
        <v>11</v>
      </c>
      <c r="AB33" s="29">
        <v>0</v>
      </c>
      <c r="AC33" s="29">
        <v>0</v>
      </c>
      <c r="AD33" s="29">
        <v>0</v>
      </c>
      <c r="AE33" s="38">
        <f t="shared" si="1"/>
        <v>282</v>
      </c>
      <c r="AF33" s="44">
        <v>4</v>
      </c>
      <c r="AG33" s="42">
        <v>0</v>
      </c>
      <c r="AH33" s="42">
        <v>78</v>
      </c>
      <c r="AI33" s="42">
        <v>0</v>
      </c>
      <c r="AJ33" s="53">
        <v>0</v>
      </c>
      <c r="AK33" s="53">
        <v>0</v>
      </c>
      <c r="AL33" s="55">
        <f t="shared" si="2"/>
        <v>82</v>
      </c>
    </row>
    <row r="34" spans="1:38" ht="15" customHeight="1">
      <c r="A34" s="15" t="s">
        <v>61</v>
      </c>
      <c r="B34" s="16" t="s">
        <v>62</v>
      </c>
      <c r="C34" s="17">
        <f t="shared" si="0"/>
        <v>6084</v>
      </c>
      <c r="D34" s="23"/>
      <c r="E34" s="4">
        <v>0</v>
      </c>
      <c r="F34" s="5">
        <v>5588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55</v>
      </c>
      <c r="O34" s="5">
        <v>0</v>
      </c>
      <c r="P34" s="11">
        <f>SUM(E34:O34)</f>
        <v>5645</v>
      </c>
      <c r="Q34" s="30">
        <v>0</v>
      </c>
      <c r="R34" s="30">
        <v>123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79</v>
      </c>
      <c r="AA34" s="30">
        <v>1</v>
      </c>
      <c r="AB34" s="30">
        <v>0</v>
      </c>
      <c r="AC34" s="30">
        <v>0</v>
      </c>
      <c r="AD34" s="30">
        <v>0</v>
      </c>
      <c r="AE34" s="39">
        <f t="shared" si="1"/>
        <v>203</v>
      </c>
      <c r="AF34" s="45">
        <v>8</v>
      </c>
      <c r="AG34" s="43">
        <v>0</v>
      </c>
      <c r="AH34" s="43">
        <v>228</v>
      </c>
      <c r="AI34" s="43">
        <v>0</v>
      </c>
      <c r="AJ34" s="52">
        <v>0</v>
      </c>
      <c r="AK34" s="52">
        <v>0</v>
      </c>
      <c r="AL34" s="35">
        <f t="shared" si="2"/>
        <v>236</v>
      </c>
    </row>
    <row r="35" spans="1:38" ht="15" customHeight="1">
      <c r="A35" s="12" t="s">
        <v>63</v>
      </c>
      <c r="B35" s="13" t="s">
        <v>64</v>
      </c>
      <c r="C35" s="14">
        <f aca="true" t="shared" si="3" ref="C35:C66">SUM(AL35,AE35,P35)</f>
        <v>31810</v>
      </c>
      <c r="D35" s="23"/>
      <c r="E35" s="2">
        <v>9370</v>
      </c>
      <c r="F35" s="6">
        <v>5133</v>
      </c>
      <c r="G35" s="6">
        <v>0</v>
      </c>
      <c r="H35" s="3">
        <v>0</v>
      </c>
      <c r="I35" s="3">
        <v>0</v>
      </c>
      <c r="J35" s="3">
        <v>2721</v>
      </c>
      <c r="K35" s="3">
        <v>0</v>
      </c>
      <c r="L35" s="3">
        <v>3598</v>
      </c>
      <c r="M35" s="3">
        <v>5458</v>
      </c>
      <c r="N35" s="3">
        <v>851</v>
      </c>
      <c r="O35" s="3">
        <v>0</v>
      </c>
      <c r="P35" s="10">
        <f>SUM(E35:O35)</f>
        <v>27131</v>
      </c>
      <c r="Q35" s="29">
        <v>421</v>
      </c>
      <c r="R35" s="29">
        <v>175</v>
      </c>
      <c r="S35" s="29">
        <v>0</v>
      </c>
      <c r="T35" s="29">
        <v>0</v>
      </c>
      <c r="U35" s="29">
        <v>0</v>
      </c>
      <c r="V35" s="29">
        <v>299</v>
      </c>
      <c r="W35" s="29">
        <v>0</v>
      </c>
      <c r="X35" s="29">
        <v>0</v>
      </c>
      <c r="Y35" s="29">
        <v>0</v>
      </c>
      <c r="Z35" s="29">
        <v>2825</v>
      </c>
      <c r="AA35" s="29">
        <v>69</v>
      </c>
      <c r="AB35" s="29">
        <v>207</v>
      </c>
      <c r="AC35" s="29">
        <v>0</v>
      </c>
      <c r="AD35" s="29">
        <v>0</v>
      </c>
      <c r="AE35" s="38">
        <f aca="true" t="shared" si="4" ref="AE35:AE66">SUM(Q35:AD35)</f>
        <v>3996</v>
      </c>
      <c r="AF35" s="44">
        <v>37</v>
      </c>
      <c r="AG35" s="42">
        <v>1</v>
      </c>
      <c r="AH35" s="42">
        <v>645</v>
      </c>
      <c r="AI35" s="42">
        <v>0</v>
      </c>
      <c r="AJ35" s="53">
        <v>0</v>
      </c>
      <c r="AK35" s="53">
        <v>0</v>
      </c>
      <c r="AL35" s="55">
        <f aca="true" t="shared" si="5" ref="AL35:AL66">SUM(AF35:AK35)</f>
        <v>683</v>
      </c>
    </row>
    <row r="36" spans="1:38" ht="15" customHeight="1">
      <c r="A36" s="15" t="s">
        <v>65</v>
      </c>
      <c r="B36" s="16" t="s">
        <v>66</v>
      </c>
      <c r="C36" s="17">
        <f t="shared" si="3"/>
        <v>9248</v>
      </c>
      <c r="D36" s="23"/>
      <c r="E36" s="4">
        <v>0</v>
      </c>
      <c r="F36" s="5">
        <v>8646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69</v>
      </c>
      <c r="M36" s="5">
        <v>0</v>
      </c>
      <c r="N36" s="5">
        <v>48</v>
      </c>
      <c r="O36" s="5">
        <v>0</v>
      </c>
      <c r="P36" s="11">
        <f>SUM(E36:O36)</f>
        <v>8764</v>
      </c>
      <c r="Q36" s="30">
        <v>0</v>
      </c>
      <c r="R36" s="30">
        <v>231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53</v>
      </c>
      <c r="AA36" s="30">
        <v>1</v>
      </c>
      <c r="AB36" s="30">
        <v>0</v>
      </c>
      <c r="AC36" s="30">
        <v>0</v>
      </c>
      <c r="AD36" s="30">
        <v>0</v>
      </c>
      <c r="AE36" s="39">
        <f t="shared" si="4"/>
        <v>285</v>
      </c>
      <c r="AF36" s="45">
        <v>9</v>
      </c>
      <c r="AG36" s="43">
        <v>0</v>
      </c>
      <c r="AH36" s="43">
        <v>190</v>
      </c>
      <c r="AI36" s="43">
        <v>0</v>
      </c>
      <c r="AJ36" s="52">
        <v>0</v>
      </c>
      <c r="AK36" s="52">
        <v>0</v>
      </c>
      <c r="AL36" s="35">
        <f t="shared" si="5"/>
        <v>199</v>
      </c>
    </row>
    <row r="37" spans="1:38" ht="15" customHeight="1">
      <c r="A37" s="12" t="s">
        <v>67</v>
      </c>
      <c r="B37" s="13" t="s">
        <v>68</v>
      </c>
      <c r="C37" s="14">
        <f t="shared" si="3"/>
        <v>8822</v>
      </c>
      <c r="D37" s="23"/>
      <c r="E37" s="2">
        <v>5957</v>
      </c>
      <c r="F37" s="6">
        <v>1148</v>
      </c>
      <c r="G37" s="6">
        <v>0</v>
      </c>
      <c r="H37" s="3">
        <v>0</v>
      </c>
      <c r="I37" s="3">
        <v>0</v>
      </c>
      <c r="J37" s="3">
        <v>1006</v>
      </c>
      <c r="K37" s="3">
        <v>0</v>
      </c>
      <c r="L37" s="3">
        <v>47</v>
      </c>
      <c r="M37" s="3">
        <v>0</v>
      </c>
      <c r="N37" s="3">
        <v>47</v>
      </c>
      <c r="O37" s="3">
        <v>0</v>
      </c>
      <c r="P37" s="10">
        <f>SUM(E37:O37)</f>
        <v>8205</v>
      </c>
      <c r="Q37" s="29">
        <v>134</v>
      </c>
      <c r="R37" s="29">
        <v>27</v>
      </c>
      <c r="S37" s="29">
        <v>0</v>
      </c>
      <c r="T37" s="29">
        <v>0</v>
      </c>
      <c r="U37" s="29">
        <v>0</v>
      </c>
      <c r="V37" s="29">
        <v>116</v>
      </c>
      <c r="W37" s="29">
        <v>0</v>
      </c>
      <c r="X37" s="29">
        <v>0</v>
      </c>
      <c r="Y37" s="29">
        <v>0</v>
      </c>
      <c r="Z37" s="29">
        <v>186</v>
      </c>
      <c r="AA37" s="29">
        <v>3</v>
      </c>
      <c r="AB37" s="29">
        <v>0</v>
      </c>
      <c r="AC37" s="29">
        <v>0</v>
      </c>
      <c r="AD37" s="29">
        <v>0</v>
      </c>
      <c r="AE37" s="38">
        <f t="shared" si="4"/>
        <v>466</v>
      </c>
      <c r="AF37" s="44">
        <v>7</v>
      </c>
      <c r="AG37" s="42">
        <v>0</v>
      </c>
      <c r="AH37" s="42">
        <v>144</v>
      </c>
      <c r="AI37" s="42">
        <v>0</v>
      </c>
      <c r="AJ37" s="53">
        <v>0</v>
      </c>
      <c r="AK37" s="53">
        <v>0</v>
      </c>
      <c r="AL37" s="55">
        <f t="shared" si="5"/>
        <v>151</v>
      </c>
    </row>
    <row r="38" spans="1:38" ht="15" customHeight="1">
      <c r="A38" s="15" t="s">
        <v>69</v>
      </c>
      <c r="B38" s="16" t="s">
        <v>70</v>
      </c>
      <c r="C38" s="17">
        <f t="shared" si="3"/>
        <v>9193</v>
      </c>
      <c r="D38" s="23"/>
      <c r="E38" s="4">
        <v>0</v>
      </c>
      <c r="F38" s="5">
        <v>6012</v>
      </c>
      <c r="G38" s="5">
        <v>0</v>
      </c>
      <c r="H38" s="5">
        <v>0</v>
      </c>
      <c r="I38" s="5">
        <v>0</v>
      </c>
      <c r="J38" s="5">
        <v>2404</v>
      </c>
      <c r="K38" s="5">
        <v>0</v>
      </c>
      <c r="L38" s="5">
        <v>20</v>
      </c>
      <c r="M38" s="5">
        <v>0</v>
      </c>
      <c r="N38" s="5">
        <v>105</v>
      </c>
      <c r="O38" s="5">
        <v>0</v>
      </c>
      <c r="P38" s="11">
        <f>SUM(E38:O38)</f>
        <v>8541</v>
      </c>
      <c r="Q38" s="30">
        <v>0</v>
      </c>
      <c r="R38" s="30">
        <v>184</v>
      </c>
      <c r="S38" s="30">
        <v>0</v>
      </c>
      <c r="T38" s="30">
        <v>0</v>
      </c>
      <c r="U38" s="30">
        <v>0</v>
      </c>
      <c r="V38" s="30">
        <v>127</v>
      </c>
      <c r="W38" s="30">
        <v>0</v>
      </c>
      <c r="X38" s="30">
        <v>0</v>
      </c>
      <c r="Y38" s="30">
        <v>0</v>
      </c>
      <c r="Z38" s="30">
        <v>182</v>
      </c>
      <c r="AA38" s="30">
        <v>3</v>
      </c>
      <c r="AB38" s="30">
        <v>0</v>
      </c>
      <c r="AC38" s="30">
        <v>0</v>
      </c>
      <c r="AD38" s="30">
        <v>0</v>
      </c>
      <c r="AE38" s="39">
        <f t="shared" si="4"/>
        <v>496</v>
      </c>
      <c r="AF38" s="45">
        <v>5</v>
      </c>
      <c r="AG38" s="43">
        <v>0</v>
      </c>
      <c r="AH38" s="43">
        <v>151</v>
      </c>
      <c r="AI38" s="43">
        <v>0</v>
      </c>
      <c r="AJ38" s="52">
        <v>0</v>
      </c>
      <c r="AK38" s="52">
        <v>0</v>
      </c>
      <c r="AL38" s="35">
        <f t="shared" si="5"/>
        <v>156</v>
      </c>
    </row>
    <row r="39" spans="1:38" ht="15" customHeight="1">
      <c r="A39" s="12" t="s">
        <v>71</v>
      </c>
      <c r="B39" s="13" t="s">
        <v>72</v>
      </c>
      <c r="C39" s="14">
        <f t="shared" si="3"/>
        <v>8045</v>
      </c>
      <c r="D39" s="23"/>
      <c r="E39" s="2">
        <v>3580</v>
      </c>
      <c r="F39" s="6">
        <v>4055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9</v>
      </c>
      <c r="M39" s="3">
        <v>0</v>
      </c>
      <c r="N39" s="3">
        <v>66</v>
      </c>
      <c r="O39" s="3">
        <v>0</v>
      </c>
      <c r="P39" s="10">
        <f>SUM(E39:O39)</f>
        <v>7710</v>
      </c>
      <c r="Q39" s="29">
        <v>72</v>
      </c>
      <c r="R39" s="29">
        <v>45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82</v>
      </c>
      <c r="AA39" s="29">
        <v>1</v>
      </c>
      <c r="AB39" s="29">
        <v>0</v>
      </c>
      <c r="AC39" s="29">
        <v>0</v>
      </c>
      <c r="AD39" s="29">
        <v>0</v>
      </c>
      <c r="AE39" s="38">
        <f t="shared" si="4"/>
        <v>200</v>
      </c>
      <c r="AF39" s="44">
        <v>8</v>
      </c>
      <c r="AG39" s="42">
        <v>0</v>
      </c>
      <c r="AH39" s="42">
        <v>127</v>
      </c>
      <c r="AI39" s="42">
        <v>0</v>
      </c>
      <c r="AJ39" s="53">
        <v>0</v>
      </c>
      <c r="AK39" s="53">
        <v>0</v>
      </c>
      <c r="AL39" s="55">
        <f t="shared" si="5"/>
        <v>135</v>
      </c>
    </row>
    <row r="40" spans="1:38" ht="15" customHeight="1">
      <c r="A40" s="15" t="s">
        <v>73</v>
      </c>
      <c r="B40" s="16" t="s">
        <v>74</v>
      </c>
      <c r="C40" s="17">
        <f t="shared" si="3"/>
        <v>7200</v>
      </c>
      <c r="D40" s="23"/>
      <c r="E40" s="4">
        <v>5955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53</v>
      </c>
      <c r="M40" s="5">
        <v>566</v>
      </c>
      <c r="N40" s="5">
        <v>30</v>
      </c>
      <c r="O40" s="5">
        <v>0</v>
      </c>
      <c r="P40" s="11">
        <f>SUM(E40:O40)</f>
        <v>6604</v>
      </c>
      <c r="Q40" s="30">
        <v>282</v>
      </c>
      <c r="R40" s="30">
        <v>0</v>
      </c>
      <c r="S40" s="30">
        <v>0</v>
      </c>
      <c r="T40" s="30">
        <v>0</v>
      </c>
      <c r="U40" s="30">
        <v>0</v>
      </c>
      <c r="V40" s="30">
        <v>1</v>
      </c>
      <c r="W40" s="30">
        <v>0</v>
      </c>
      <c r="X40" s="30">
        <v>0</v>
      </c>
      <c r="Y40" s="30">
        <v>0</v>
      </c>
      <c r="Z40" s="30">
        <v>173</v>
      </c>
      <c r="AA40" s="30">
        <v>5</v>
      </c>
      <c r="AB40" s="30">
        <v>6</v>
      </c>
      <c r="AC40" s="30">
        <v>0</v>
      </c>
      <c r="AD40" s="30">
        <v>0</v>
      </c>
      <c r="AE40" s="39">
        <f t="shared" si="4"/>
        <v>467</v>
      </c>
      <c r="AF40" s="45">
        <v>9</v>
      </c>
      <c r="AG40" s="43">
        <v>0</v>
      </c>
      <c r="AH40" s="43">
        <v>120</v>
      </c>
      <c r="AI40" s="43">
        <v>0</v>
      </c>
      <c r="AJ40" s="52">
        <v>0</v>
      </c>
      <c r="AK40" s="52">
        <v>0</v>
      </c>
      <c r="AL40" s="35">
        <f t="shared" si="5"/>
        <v>129</v>
      </c>
    </row>
    <row r="41" spans="1:38" ht="15" customHeight="1">
      <c r="A41" s="12" t="s">
        <v>75</v>
      </c>
      <c r="B41" s="13" t="s">
        <v>76</v>
      </c>
      <c r="C41" s="14">
        <f t="shared" si="3"/>
        <v>7431</v>
      </c>
      <c r="D41" s="23"/>
      <c r="E41" s="2">
        <v>0</v>
      </c>
      <c r="F41" s="6">
        <v>6707</v>
      </c>
      <c r="G41" s="6">
        <v>0</v>
      </c>
      <c r="H41" s="3">
        <v>0</v>
      </c>
      <c r="I41" s="3">
        <v>0</v>
      </c>
      <c r="J41" s="3">
        <v>0</v>
      </c>
      <c r="K41" s="3">
        <v>0</v>
      </c>
      <c r="L41" s="3">
        <v>41</v>
      </c>
      <c r="M41" s="3">
        <v>0</v>
      </c>
      <c r="N41" s="3">
        <v>123</v>
      </c>
      <c r="O41" s="3">
        <v>0</v>
      </c>
      <c r="P41" s="10">
        <f>SUM(E41:O41)</f>
        <v>6871</v>
      </c>
      <c r="Q41" s="29">
        <v>0</v>
      </c>
      <c r="R41" s="29">
        <v>160</v>
      </c>
      <c r="S41" s="29">
        <v>0</v>
      </c>
      <c r="T41" s="29">
        <v>0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133</v>
      </c>
      <c r="AA41" s="29">
        <v>0</v>
      </c>
      <c r="AB41" s="29">
        <v>0</v>
      </c>
      <c r="AC41" s="29">
        <v>0</v>
      </c>
      <c r="AD41" s="29">
        <v>0</v>
      </c>
      <c r="AE41" s="38">
        <f t="shared" si="4"/>
        <v>294</v>
      </c>
      <c r="AF41" s="44">
        <v>15</v>
      </c>
      <c r="AG41" s="42">
        <v>0</v>
      </c>
      <c r="AH41" s="42">
        <v>251</v>
      </c>
      <c r="AI41" s="42">
        <v>0</v>
      </c>
      <c r="AJ41" s="53">
        <v>0</v>
      </c>
      <c r="AK41" s="53">
        <v>0</v>
      </c>
      <c r="AL41" s="55">
        <f t="shared" si="5"/>
        <v>266</v>
      </c>
    </row>
    <row r="42" spans="1:38" ht="15" customHeight="1">
      <c r="A42" s="15" t="s">
        <v>77</v>
      </c>
      <c r="B42" s="16" t="s">
        <v>78</v>
      </c>
      <c r="C42" s="17">
        <f t="shared" si="3"/>
        <v>3526</v>
      </c>
      <c r="D42" s="23"/>
      <c r="E42" s="4">
        <v>2515</v>
      </c>
      <c r="F42" s="5">
        <v>0</v>
      </c>
      <c r="G42" s="5">
        <v>0</v>
      </c>
      <c r="H42" s="5">
        <v>0</v>
      </c>
      <c r="I42" s="5">
        <v>0</v>
      </c>
      <c r="J42" s="5">
        <v>333</v>
      </c>
      <c r="K42" s="5">
        <v>0</v>
      </c>
      <c r="L42" s="5">
        <v>103</v>
      </c>
      <c r="M42" s="5">
        <v>0</v>
      </c>
      <c r="N42" s="5">
        <v>74</v>
      </c>
      <c r="O42" s="5">
        <v>0</v>
      </c>
      <c r="P42" s="11">
        <f>SUM(E42:O42)</f>
        <v>3025</v>
      </c>
      <c r="Q42" s="30">
        <v>168</v>
      </c>
      <c r="R42" s="30">
        <v>0</v>
      </c>
      <c r="S42" s="30">
        <v>0</v>
      </c>
      <c r="T42" s="30">
        <v>0</v>
      </c>
      <c r="U42" s="30">
        <v>0</v>
      </c>
      <c r="V42" s="30">
        <v>74</v>
      </c>
      <c r="W42" s="30">
        <v>0</v>
      </c>
      <c r="X42" s="30">
        <v>0</v>
      </c>
      <c r="Y42" s="30">
        <v>0</v>
      </c>
      <c r="Z42" s="30">
        <v>247</v>
      </c>
      <c r="AA42" s="30">
        <v>7</v>
      </c>
      <c r="AB42" s="30">
        <v>0</v>
      </c>
      <c r="AC42" s="30">
        <v>0</v>
      </c>
      <c r="AD42" s="30">
        <v>0</v>
      </c>
      <c r="AE42" s="39">
        <f t="shared" si="4"/>
        <v>496</v>
      </c>
      <c r="AF42" s="45">
        <v>0</v>
      </c>
      <c r="AG42" s="43">
        <v>0</v>
      </c>
      <c r="AH42" s="43">
        <v>5</v>
      </c>
      <c r="AI42" s="43">
        <v>0</v>
      </c>
      <c r="AJ42" s="52">
        <v>0</v>
      </c>
      <c r="AK42" s="52">
        <v>0</v>
      </c>
      <c r="AL42" s="35">
        <f t="shared" si="5"/>
        <v>5</v>
      </c>
    </row>
    <row r="43" spans="1:38" ht="15" customHeight="1">
      <c r="A43" s="12" t="s">
        <v>79</v>
      </c>
      <c r="B43" s="13" t="s">
        <v>132</v>
      </c>
      <c r="C43" s="14">
        <f t="shared" si="3"/>
        <v>21687</v>
      </c>
      <c r="D43" s="23"/>
      <c r="E43" s="2">
        <v>3773</v>
      </c>
      <c r="F43" s="6">
        <v>16540</v>
      </c>
      <c r="G43" s="6">
        <v>0</v>
      </c>
      <c r="H43" s="3">
        <v>1</v>
      </c>
      <c r="I43" s="3">
        <v>0</v>
      </c>
      <c r="J43" s="3">
        <v>0</v>
      </c>
      <c r="K43" s="3">
        <v>0</v>
      </c>
      <c r="L43" s="3">
        <v>31</v>
      </c>
      <c r="M43" s="3">
        <v>0</v>
      </c>
      <c r="N43" s="3">
        <v>182</v>
      </c>
      <c r="O43" s="3">
        <v>0</v>
      </c>
      <c r="P43" s="10">
        <f>SUM(E43:O43)</f>
        <v>20527</v>
      </c>
      <c r="Q43" s="29">
        <v>68</v>
      </c>
      <c r="R43" s="29">
        <v>273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269</v>
      </c>
      <c r="AA43" s="29">
        <v>3</v>
      </c>
      <c r="AB43" s="29">
        <v>0</v>
      </c>
      <c r="AC43" s="29">
        <v>0</v>
      </c>
      <c r="AD43" s="29">
        <v>0</v>
      </c>
      <c r="AE43" s="38">
        <f t="shared" si="4"/>
        <v>613</v>
      </c>
      <c r="AF43" s="44">
        <v>28</v>
      </c>
      <c r="AG43" s="42">
        <v>0</v>
      </c>
      <c r="AH43" s="42">
        <v>519</v>
      </c>
      <c r="AI43" s="42">
        <v>0</v>
      </c>
      <c r="AJ43" s="53">
        <v>0</v>
      </c>
      <c r="AK43" s="53">
        <v>0</v>
      </c>
      <c r="AL43" s="55">
        <f t="shared" si="5"/>
        <v>547</v>
      </c>
    </row>
    <row r="44" spans="1:38" ht="15" customHeight="1">
      <c r="A44" s="15" t="s">
        <v>80</v>
      </c>
      <c r="B44" s="16" t="s">
        <v>81</v>
      </c>
      <c r="C44" s="17">
        <f t="shared" si="3"/>
        <v>5834</v>
      </c>
      <c r="D44" s="23"/>
      <c r="E44" s="4">
        <v>4378</v>
      </c>
      <c r="F44" s="5">
        <v>0</v>
      </c>
      <c r="G44" s="5">
        <v>0</v>
      </c>
      <c r="H44" s="5">
        <v>0</v>
      </c>
      <c r="I44" s="5">
        <v>0</v>
      </c>
      <c r="J44" s="5">
        <v>1059</v>
      </c>
      <c r="K44" s="5">
        <v>0</v>
      </c>
      <c r="L44" s="5">
        <v>23</v>
      </c>
      <c r="M44" s="5">
        <v>0</v>
      </c>
      <c r="N44" s="5">
        <v>43</v>
      </c>
      <c r="O44" s="5">
        <v>0</v>
      </c>
      <c r="P44" s="11">
        <f>SUM(E44:O44)</f>
        <v>5503</v>
      </c>
      <c r="Q44" s="30">
        <v>111</v>
      </c>
      <c r="R44" s="30">
        <v>0</v>
      </c>
      <c r="S44" s="30">
        <v>0</v>
      </c>
      <c r="T44" s="30">
        <v>0</v>
      </c>
      <c r="U44" s="30">
        <v>0</v>
      </c>
      <c r="V44" s="30">
        <v>92</v>
      </c>
      <c r="W44" s="30">
        <v>0</v>
      </c>
      <c r="X44" s="30">
        <v>0</v>
      </c>
      <c r="Y44" s="30">
        <v>0</v>
      </c>
      <c r="Z44" s="30">
        <v>100</v>
      </c>
      <c r="AA44" s="30">
        <v>1</v>
      </c>
      <c r="AB44" s="30">
        <v>0</v>
      </c>
      <c r="AC44" s="30">
        <v>0</v>
      </c>
      <c r="AD44" s="30">
        <v>0</v>
      </c>
      <c r="AE44" s="39">
        <f t="shared" si="4"/>
        <v>304</v>
      </c>
      <c r="AF44" s="45">
        <v>0</v>
      </c>
      <c r="AG44" s="43">
        <v>0</v>
      </c>
      <c r="AH44" s="43">
        <v>27</v>
      </c>
      <c r="AI44" s="43">
        <v>0</v>
      </c>
      <c r="AJ44" s="52">
        <v>0</v>
      </c>
      <c r="AK44" s="52">
        <v>0</v>
      </c>
      <c r="AL44" s="35">
        <f t="shared" si="5"/>
        <v>27</v>
      </c>
    </row>
    <row r="45" spans="1:38" ht="15" customHeight="1">
      <c r="A45" s="12" t="s">
        <v>82</v>
      </c>
      <c r="B45" s="13" t="s">
        <v>133</v>
      </c>
      <c r="C45" s="14">
        <f t="shared" si="3"/>
        <v>6643</v>
      </c>
      <c r="D45" s="23"/>
      <c r="E45" s="2">
        <v>6039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0</v>
      </c>
      <c r="L45" s="3">
        <v>29</v>
      </c>
      <c r="M45" s="3">
        <v>0</v>
      </c>
      <c r="N45" s="3">
        <v>69</v>
      </c>
      <c r="O45" s="3">
        <v>0</v>
      </c>
      <c r="P45" s="10">
        <f>SUM(E45:O45)</f>
        <v>6137</v>
      </c>
      <c r="Q45" s="29">
        <v>171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153</v>
      </c>
      <c r="AA45" s="29">
        <v>12</v>
      </c>
      <c r="AB45" s="29">
        <v>0</v>
      </c>
      <c r="AC45" s="29">
        <v>0</v>
      </c>
      <c r="AD45" s="29">
        <v>0</v>
      </c>
      <c r="AE45" s="38">
        <f t="shared" si="4"/>
        <v>336</v>
      </c>
      <c r="AF45" s="44">
        <v>9</v>
      </c>
      <c r="AG45" s="42">
        <v>0</v>
      </c>
      <c r="AH45" s="42">
        <v>161</v>
      </c>
      <c r="AI45" s="42">
        <v>0</v>
      </c>
      <c r="AJ45" s="53">
        <v>0</v>
      </c>
      <c r="AK45" s="53">
        <v>0</v>
      </c>
      <c r="AL45" s="55">
        <f t="shared" si="5"/>
        <v>170</v>
      </c>
    </row>
    <row r="46" spans="1:38" ht="15" customHeight="1">
      <c r="A46" s="15" t="s">
        <v>83</v>
      </c>
      <c r="B46" s="16" t="s">
        <v>84</v>
      </c>
      <c r="C46" s="17">
        <f t="shared" si="3"/>
        <v>13700</v>
      </c>
      <c r="D46" s="23"/>
      <c r="E46" s="4">
        <v>6804</v>
      </c>
      <c r="F46" s="5">
        <v>6229</v>
      </c>
      <c r="G46" s="5">
        <v>0</v>
      </c>
      <c r="H46" s="5">
        <v>0</v>
      </c>
      <c r="I46" s="5">
        <v>0</v>
      </c>
      <c r="J46" s="5">
        <v>2</v>
      </c>
      <c r="K46" s="5">
        <v>0</v>
      </c>
      <c r="L46" s="5">
        <v>51</v>
      </c>
      <c r="M46" s="5">
        <v>0</v>
      </c>
      <c r="N46" s="5">
        <v>65</v>
      </c>
      <c r="O46" s="5">
        <v>0</v>
      </c>
      <c r="P46" s="11">
        <f>SUM(E46:O46)</f>
        <v>13151</v>
      </c>
      <c r="Q46" s="30">
        <v>129</v>
      </c>
      <c r="R46" s="30">
        <v>117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121</v>
      </c>
      <c r="AA46" s="30">
        <v>0</v>
      </c>
      <c r="AB46" s="30">
        <v>0</v>
      </c>
      <c r="AC46" s="30">
        <v>0</v>
      </c>
      <c r="AD46" s="30">
        <v>0</v>
      </c>
      <c r="AE46" s="39">
        <f t="shared" si="4"/>
        <v>367</v>
      </c>
      <c r="AF46" s="45">
        <v>19</v>
      </c>
      <c r="AG46" s="43">
        <v>0</v>
      </c>
      <c r="AH46" s="43">
        <v>163</v>
      </c>
      <c r="AI46" s="43">
        <v>0</v>
      </c>
      <c r="AJ46" s="52">
        <v>0</v>
      </c>
      <c r="AK46" s="52">
        <v>0</v>
      </c>
      <c r="AL46" s="35">
        <f t="shared" si="5"/>
        <v>182</v>
      </c>
    </row>
    <row r="47" spans="1:38" ht="15" customHeight="1">
      <c r="A47" s="12" t="s">
        <v>85</v>
      </c>
      <c r="B47" s="13" t="s">
        <v>86</v>
      </c>
      <c r="C47" s="14">
        <f t="shared" si="3"/>
        <v>11875</v>
      </c>
      <c r="D47" s="23"/>
      <c r="E47" s="2">
        <v>3379</v>
      </c>
      <c r="F47" s="6">
        <v>0</v>
      </c>
      <c r="G47" s="6">
        <v>0</v>
      </c>
      <c r="H47" s="3">
        <v>0</v>
      </c>
      <c r="I47" s="3">
        <v>0</v>
      </c>
      <c r="J47" s="3">
        <v>1643</v>
      </c>
      <c r="K47" s="3">
        <v>0</v>
      </c>
      <c r="L47" s="3">
        <v>8</v>
      </c>
      <c r="M47" s="3">
        <v>6167</v>
      </c>
      <c r="N47" s="3">
        <v>29</v>
      </c>
      <c r="O47" s="3">
        <v>0</v>
      </c>
      <c r="P47" s="10">
        <f>SUM(E47:O47)</f>
        <v>11226</v>
      </c>
      <c r="Q47" s="29">
        <v>125</v>
      </c>
      <c r="R47" s="29">
        <v>0</v>
      </c>
      <c r="S47" s="29">
        <v>0</v>
      </c>
      <c r="T47" s="29">
        <v>0</v>
      </c>
      <c r="U47" s="29">
        <v>0</v>
      </c>
      <c r="V47" s="29">
        <v>99</v>
      </c>
      <c r="W47" s="29">
        <v>0</v>
      </c>
      <c r="X47" s="29">
        <v>0</v>
      </c>
      <c r="Y47" s="29">
        <v>0</v>
      </c>
      <c r="Z47" s="29">
        <v>50</v>
      </c>
      <c r="AA47" s="29">
        <v>3</v>
      </c>
      <c r="AB47" s="29">
        <v>292</v>
      </c>
      <c r="AC47" s="29">
        <v>0</v>
      </c>
      <c r="AD47" s="29">
        <v>0</v>
      </c>
      <c r="AE47" s="38">
        <f t="shared" si="4"/>
        <v>569</v>
      </c>
      <c r="AF47" s="44">
        <v>3</v>
      </c>
      <c r="AG47" s="42">
        <v>0</v>
      </c>
      <c r="AH47" s="42">
        <v>77</v>
      </c>
      <c r="AI47" s="42">
        <v>0</v>
      </c>
      <c r="AJ47" s="53">
        <v>0</v>
      </c>
      <c r="AK47" s="53">
        <v>0</v>
      </c>
      <c r="AL47" s="55">
        <f t="shared" si="5"/>
        <v>80</v>
      </c>
    </row>
    <row r="48" spans="1:38" ht="15" customHeight="1">
      <c r="A48" s="15" t="s">
        <v>87</v>
      </c>
      <c r="B48" s="16" t="s">
        <v>88</v>
      </c>
      <c r="C48" s="17">
        <f t="shared" si="3"/>
        <v>5178</v>
      </c>
      <c r="D48" s="23"/>
      <c r="E48" s="4">
        <v>1650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51</v>
      </c>
      <c r="M48" s="5">
        <v>3125</v>
      </c>
      <c r="N48" s="5">
        <v>16</v>
      </c>
      <c r="O48" s="5">
        <v>0</v>
      </c>
      <c r="P48" s="11">
        <f>SUM(E48:O48)</f>
        <v>4842</v>
      </c>
      <c r="Q48" s="30">
        <v>56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31</v>
      </c>
      <c r="AA48" s="30">
        <v>4</v>
      </c>
      <c r="AB48" s="30">
        <v>165</v>
      </c>
      <c r="AC48" s="30">
        <v>0</v>
      </c>
      <c r="AD48" s="30">
        <v>0</v>
      </c>
      <c r="AE48" s="39">
        <f t="shared" si="4"/>
        <v>256</v>
      </c>
      <c r="AF48" s="45">
        <v>5</v>
      </c>
      <c r="AG48" s="43">
        <v>0</v>
      </c>
      <c r="AH48" s="43">
        <v>75</v>
      </c>
      <c r="AI48" s="43">
        <v>0</v>
      </c>
      <c r="AJ48" s="52">
        <v>0</v>
      </c>
      <c r="AK48" s="52">
        <v>0</v>
      </c>
      <c r="AL48" s="35">
        <f t="shared" si="5"/>
        <v>80</v>
      </c>
    </row>
    <row r="49" spans="1:38" ht="15" customHeight="1">
      <c r="A49" s="12" t="s">
        <v>89</v>
      </c>
      <c r="B49" s="13" t="s">
        <v>90</v>
      </c>
      <c r="C49" s="14">
        <f t="shared" si="3"/>
        <v>7962</v>
      </c>
      <c r="D49" s="23"/>
      <c r="E49" s="2">
        <v>5589</v>
      </c>
      <c r="F49" s="6">
        <v>0</v>
      </c>
      <c r="G49" s="6">
        <v>0</v>
      </c>
      <c r="H49" s="3">
        <v>0</v>
      </c>
      <c r="I49" s="3">
        <v>0</v>
      </c>
      <c r="J49" s="3">
        <v>1568</v>
      </c>
      <c r="K49" s="3">
        <v>0</v>
      </c>
      <c r="L49" s="3">
        <v>23</v>
      </c>
      <c r="M49" s="3">
        <v>0</v>
      </c>
      <c r="N49" s="3">
        <v>72</v>
      </c>
      <c r="O49" s="3">
        <v>0</v>
      </c>
      <c r="P49" s="10">
        <f>SUM(E49:O49)</f>
        <v>7252</v>
      </c>
      <c r="Q49" s="29">
        <v>289</v>
      </c>
      <c r="R49" s="29">
        <v>0</v>
      </c>
      <c r="S49" s="29">
        <v>0</v>
      </c>
      <c r="T49" s="29">
        <v>0</v>
      </c>
      <c r="U49" s="29">
        <v>0</v>
      </c>
      <c r="V49" s="29">
        <v>189</v>
      </c>
      <c r="W49" s="29">
        <v>0</v>
      </c>
      <c r="X49" s="29">
        <v>0</v>
      </c>
      <c r="Y49" s="29">
        <v>0</v>
      </c>
      <c r="Z49" s="29">
        <v>107</v>
      </c>
      <c r="AA49" s="29">
        <v>1</v>
      </c>
      <c r="AB49" s="29">
        <v>0</v>
      </c>
      <c r="AC49" s="29">
        <v>0</v>
      </c>
      <c r="AD49" s="29">
        <v>0</v>
      </c>
      <c r="AE49" s="38">
        <f t="shared" si="4"/>
        <v>586</v>
      </c>
      <c r="AF49" s="44">
        <v>5</v>
      </c>
      <c r="AG49" s="42">
        <v>2</v>
      </c>
      <c r="AH49" s="42">
        <v>117</v>
      </c>
      <c r="AI49" s="42">
        <v>0</v>
      </c>
      <c r="AJ49" s="53">
        <v>0</v>
      </c>
      <c r="AK49" s="53">
        <v>0</v>
      </c>
      <c r="AL49" s="55">
        <f t="shared" si="5"/>
        <v>124</v>
      </c>
    </row>
    <row r="50" spans="1:38" ht="15" customHeight="1">
      <c r="A50" s="15" t="s">
        <v>91</v>
      </c>
      <c r="B50" s="16" t="s">
        <v>92</v>
      </c>
      <c r="C50" s="17">
        <f t="shared" si="3"/>
        <v>17096</v>
      </c>
      <c r="D50" s="23"/>
      <c r="E50" s="4">
        <v>9102</v>
      </c>
      <c r="F50" s="5">
        <v>0</v>
      </c>
      <c r="G50" s="5">
        <v>0</v>
      </c>
      <c r="H50" s="5">
        <v>0</v>
      </c>
      <c r="I50" s="5">
        <v>0</v>
      </c>
      <c r="J50" s="5">
        <v>1987</v>
      </c>
      <c r="K50" s="5">
        <v>0</v>
      </c>
      <c r="L50" s="5">
        <v>140</v>
      </c>
      <c r="M50" s="5">
        <v>4466</v>
      </c>
      <c r="N50" s="5">
        <v>152</v>
      </c>
      <c r="O50" s="5">
        <v>0</v>
      </c>
      <c r="P50" s="11">
        <f>SUM(E50:O50)</f>
        <v>15847</v>
      </c>
      <c r="Q50" s="30">
        <v>400</v>
      </c>
      <c r="R50" s="30">
        <v>0</v>
      </c>
      <c r="S50" s="30">
        <v>0</v>
      </c>
      <c r="T50" s="30">
        <v>0</v>
      </c>
      <c r="U50" s="30">
        <v>0</v>
      </c>
      <c r="V50" s="30">
        <v>200</v>
      </c>
      <c r="W50" s="30">
        <v>0</v>
      </c>
      <c r="X50" s="30">
        <v>0</v>
      </c>
      <c r="Y50" s="30">
        <v>0</v>
      </c>
      <c r="Z50" s="30">
        <v>311</v>
      </c>
      <c r="AA50" s="30">
        <v>5</v>
      </c>
      <c r="AB50" s="30">
        <v>247</v>
      </c>
      <c r="AC50" s="30">
        <v>0</v>
      </c>
      <c r="AD50" s="30">
        <v>0</v>
      </c>
      <c r="AE50" s="39">
        <f t="shared" si="4"/>
        <v>1163</v>
      </c>
      <c r="AF50" s="45">
        <v>7</v>
      </c>
      <c r="AG50" s="43">
        <v>0</v>
      </c>
      <c r="AH50" s="43">
        <v>79</v>
      </c>
      <c r="AI50" s="43">
        <v>0</v>
      </c>
      <c r="AJ50" s="52">
        <v>0</v>
      </c>
      <c r="AK50" s="52">
        <v>0</v>
      </c>
      <c r="AL50" s="35">
        <f t="shared" si="5"/>
        <v>86</v>
      </c>
    </row>
    <row r="51" spans="1:38" ht="15" customHeight="1">
      <c r="A51" s="12" t="s">
        <v>93</v>
      </c>
      <c r="B51" s="13" t="s">
        <v>94</v>
      </c>
      <c r="C51" s="14">
        <f t="shared" si="3"/>
        <v>20417</v>
      </c>
      <c r="D51" s="23"/>
      <c r="E51" s="2">
        <v>6802</v>
      </c>
      <c r="F51" s="6">
        <v>6253</v>
      </c>
      <c r="G51" s="6">
        <v>0</v>
      </c>
      <c r="H51" s="3">
        <v>0</v>
      </c>
      <c r="I51" s="3">
        <v>0</v>
      </c>
      <c r="J51" s="3">
        <v>1</v>
      </c>
      <c r="K51" s="3">
        <v>0</v>
      </c>
      <c r="L51" s="3">
        <v>77</v>
      </c>
      <c r="M51" s="3">
        <v>5453</v>
      </c>
      <c r="N51" s="3">
        <v>165</v>
      </c>
      <c r="O51" s="3">
        <v>0</v>
      </c>
      <c r="P51" s="10">
        <f>SUM(E51:O51)</f>
        <v>18751</v>
      </c>
      <c r="Q51" s="29">
        <v>317</v>
      </c>
      <c r="R51" s="29">
        <v>132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508</v>
      </c>
      <c r="AA51" s="29">
        <v>16</v>
      </c>
      <c r="AB51" s="29">
        <v>218</v>
      </c>
      <c r="AC51" s="29">
        <v>0</v>
      </c>
      <c r="AD51" s="29">
        <v>0</v>
      </c>
      <c r="AE51" s="38">
        <f t="shared" si="4"/>
        <v>1191</v>
      </c>
      <c r="AF51" s="44">
        <v>24</v>
      </c>
      <c r="AG51" s="42">
        <v>0</v>
      </c>
      <c r="AH51" s="42">
        <v>451</v>
      </c>
      <c r="AI51" s="42">
        <v>0</v>
      </c>
      <c r="AJ51" s="53">
        <v>0</v>
      </c>
      <c r="AK51" s="53">
        <v>0</v>
      </c>
      <c r="AL51" s="55">
        <f t="shared" si="5"/>
        <v>475</v>
      </c>
    </row>
    <row r="52" spans="1:38" ht="15" customHeight="1">
      <c r="A52" s="15" t="s">
        <v>95</v>
      </c>
      <c r="B52" s="16" t="s">
        <v>96</v>
      </c>
      <c r="C52" s="17">
        <f t="shared" si="3"/>
        <v>10535</v>
      </c>
      <c r="D52" s="23"/>
      <c r="E52" s="4">
        <v>6179</v>
      </c>
      <c r="F52" s="5">
        <v>3650</v>
      </c>
      <c r="G52" s="5">
        <v>0</v>
      </c>
      <c r="H52" s="5">
        <v>0</v>
      </c>
      <c r="I52" s="5">
        <v>0</v>
      </c>
      <c r="J52" s="5">
        <v>2</v>
      </c>
      <c r="K52" s="5">
        <v>0</v>
      </c>
      <c r="L52" s="5">
        <v>48</v>
      </c>
      <c r="M52" s="5">
        <v>0</v>
      </c>
      <c r="N52" s="5">
        <v>84</v>
      </c>
      <c r="O52" s="5">
        <v>1</v>
      </c>
      <c r="P52" s="11">
        <f>SUM(E52:O52)</f>
        <v>9964</v>
      </c>
      <c r="Q52" s="30">
        <v>123</v>
      </c>
      <c r="R52" s="30">
        <v>53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133</v>
      </c>
      <c r="AA52" s="30">
        <v>6</v>
      </c>
      <c r="AB52" s="30">
        <v>0</v>
      </c>
      <c r="AC52" s="30">
        <v>0</v>
      </c>
      <c r="AD52" s="30">
        <v>0</v>
      </c>
      <c r="AE52" s="39">
        <f t="shared" si="4"/>
        <v>315</v>
      </c>
      <c r="AF52" s="45">
        <v>12</v>
      </c>
      <c r="AG52" s="43">
        <v>0</v>
      </c>
      <c r="AH52" s="43">
        <v>244</v>
      </c>
      <c r="AI52" s="43">
        <v>0</v>
      </c>
      <c r="AJ52" s="52">
        <v>0</v>
      </c>
      <c r="AK52" s="52">
        <v>0</v>
      </c>
      <c r="AL52" s="35">
        <f t="shared" si="5"/>
        <v>256</v>
      </c>
    </row>
    <row r="53" spans="1:38" ht="15" customHeight="1">
      <c r="A53" s="12" t="s">
        <v>97</v>
      </c>
      <c r="B53" s="13" t="s">
        <v>98</v>
      </c>
      <c r="C53" s="14">
        <f t="shared" si="3"/>
        <v>27388</v>
      </c>
      <c r="D53" s="23"/>
      <c r="E53" s="2">
        <v>12880</v>
      </c>
      <c r="F53" s="6">
        <v>0</v>
      </c>
      <c r="G53" s="6">
        <v>0</v>
      </c>
      <c r="H53" s="3">
        <v>0</v>
      </c>
      <c r="I53" s="3">
        <v>0</v>
      </c>
      <c r="J53" s="3">
        <v>8082</v>
      </c>
      <c r="K53" s="3">
        <v>0</v>
      </c>
      <c r="L53" s="3">
        <v>1772</v>
      </c>
      <c r="M53" s="3">
        <v>1867</v>
      </c>
      <c r="N53" s="3">
        <v>409</v>
      </c>
      <c r="O53" s="3">
        <v>0</v>
      </c>
      <c r="P53" s="10">
        <f>SUM(E53:O53)</f>
        <v>25010</v>
      </c>
      <c r="Q53" s="29">
        <v>228</v>
      </c>
      <c r="R53" s="29">
        <v>0</v>
      </c>
      <c r="S53" s="29">
        <v>0</v>
      </c>
      <c r="T53" s="29">
        <v>0</v>
      </c>
      <c r="U53" s="29">
        <v>0</v>
      </c>
      <c r="V53" s="29">
        <v>453</v>
      </c>
      <c r="W53" s="29">
        <v>0</v>
      </c>
      <c r="X53" s="29">
        <v>0</v>
      </c>
      <c r="Y53" s="29">
        <v>0</v>
      </c>
      <c r="Z53" s="29">
        <v>1009</v>
      </c>
      <c r="AA53" s="29">
        <v>54</v>
      </c>
      <c r="AB53" s="29">
        <v>38</v>
      </c>
      <c r="AC53" s="29">
        <v>0</v>
      </c>
      <c r="AD53" s="29">
        <v>0</v>
      </c>
      <c r="AE53" s="38">
        <f t="shared" si="4"/>
        <v>1782</v>
      </c>
      <c r="AF53" s="44">
        <v>15</v>
      </c>
      <c r="AG53" s="42">
        <v>0</v>
      </c>
      <c r="AH53" s="42">
        <v>581</v>
      </c>
      <c r="AI53" s="42">
        <v>0</v>
      </c>
      <c r="AJ53" s="53">
        <v>0</v>
      </c>
      <c r="AK53" s="53">
        <v>0</v>
      </c>
      <c r="AL53" s="55">
        <f t="shared" si="5"/>
        <v>596</v>
      </c>
    </row>
    <row r="54" spans="1:38" ht="15" customHeight="1">
      <c r="A54" s="15" t="s">
        <v>99</v>
      </c>
      <c r="B54" s="16" t="s">
        <v>100</v>
      </c>
      <c r="C54" s="17">
        <f t="shared" si="3"/>
        <v>18690</v>
      </c>
      <c r="D54" s="23"/>
      <c r="E54" s="4">
        <v>9837</v>
      </c>
      <c r="F54" s="5">
        <v>4989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1426</v>
      </c>
      <c r="M54" s="5">
        <v>0</v>
      </c>
      <c r="N54" s="5">
        <v>376</v>
      </c>
      <c r="O54" s="5">
        <v>0</v>
      </c>
      <c r="P54" s="11">
        <f>SUM(E54:O54)</f>
        <v>16629</v>
      </c>
      <c r="Q54" s="30">
        <v>349</v>
      </c>
      <c r="R54" s="30">
        <v>191</v>
      </c>
      <c r="S54" s="30">
        <v>0</v>
      </c>
      <c r="T54" s="30">
        <v>0</v>
      </c>
      <c r="U54" s="30">
        <v>0</v>
      </c>
      <c r="V54" s="30">
        <v>3</v>
      </c>
      <c r="W54" s="30">
        <v>0</v>
      </c>
      <c r="X54" s="30">
        <v>0</v>
      </c>
      <c r="Y54" s="30">
        <v>0</v>
      </c>
      <c r="Z54" s="30">
        <v>1036</v>
      </c>
      <c r="AA54" s="30">
        <v>56</v>
      </c>
      <c r="AB54" s="30">
        <v>0</v>
      </c>
      <c r="AC54" s="30">
        <v>0</v>
      </c>
      <c r="AD54" s="30">
        <v>0</v>
      </c>
      <c r="AE54" s="39">
        <f t="shared" si="4"/>
        <v>1635</v>
      </c>
      <c r="AF54" s="45">
        <v>33</v>
      </c>
      <c r="AG54" s="43">
        <v>0</v>
      </c>
      <c r="AH54" s="43">
        <v>393</v>
      </c>
      <c r="AI54" s="43">
        <v>0</v>
      </c>
      <c r="AJ54" s="52">
        <v>0</v>
      </c>
      <c r="AK54" s="52">
        <v>0</v>
      </c>
      <c r="AL54" s="35">
        <f t="shared" si="5"/>
        <v>426</v>
      </c>
    </row>
    <row r="55" spans="1:38" ht="15" customHeight="1">
      <c r="A55" s="12" t="s">
        <v>101</v>
      </c>
      <c r="B55" s="13" t="s">
        <v>102</v>
      </c>
      <c r="C55" s="14">
        <f t="shared" si="3"/>
        <v>7063</v>
      </c>
      <c r="D55" s="23"/>
      <c r="E55" s="2">
        <v>4921</v>
      </c>
      <c r="F55" s="6">
        <v>0</v>
      </c>
      <c r="G55" s="6">
        <v>0</v>
      </c>
      <c r="H55" s="3">
        <v>0</v>
      </c>
      <c r="I55" s="3">
        <v>0</v>
      </c>
      <c r="J55" s="3">
        <v>1563</v>
      </c>
      <c r="K55" s="3">
        <v>0</v>
      </c>
      <c r="L55" s="3">
        <v>27</v>
      </c>
      <c r="M55" s="3">
        <v>0</v>
      </c>
      <c r="N55" s="3">
        <v>71</v>
      </c>
      <c r="O55" s="3">
        <v>0</v>
      </c>
      <c r="P55" s="10">
        <f>SUM(E55:O55)</f>
        <v>6582</v>
      </c>
      <c r="Q55" s="29">
        <v>148</v>
      </c>
      <c r="R55" s="29">
        <v>0</v>
      </c>
      <c r="S55" s="29">
        <v>0</v>
      </c>
      <c r="T55" s="29">
        <v>0</v>
      </c>
      <c r="U55" s="29">
        <v>0</v>
      </c>
      <c r="V55" s="29">
        <v>76</v>
      </c>
      <c r="W55" s="29">
        <v>0</v>
      </c>
      <c r="X55" s="29">
        <v>0</v>
      </c>
      <c r="Y55" s="29">
        <v>0</v>
      </c>
      <c r="Z55" s="29">
        <v>166</v>
      </c>
      <c r="AA55" s="29">
        <v>1</v>
      </c>
      <c r="AB55" s="29">
        <v>0</v>
      </c>
      <c r="AC55" s="29">
        <v>0</v>
      </c>
      <c r="AD55" s="29">
        <v>0</v>
      </c>
      <c r="AE55" s="38">
        <f t="shared" si="4"/>
        <v>391</v>
      </c>
      <c r="AF55" s="44">
        <v>2</v>
      </c>
      <c r="AG55" s="42">
        <v>0</v>
      </c>
      <c r="AH55" s="42">
        <v>88</v>
      </c>
      <c r="AI55" s="42">
        <v>0</v>
      </c>
      <c r="AJ55" s="53">
        <v>0</v>
      </c>
      <c r="AK55" s="53">
        <v>0</v>
      </c>
      <c r="AL55" s="55">
        <f t="shared" si="5"/>
        <v>90</v>
      </c>
    </row>
    <row r="56" spans="1:38" ht="15" customHeight="1">
      <c r="A56" s="15" t="s">
        <v>103</v>
      </c>
      <c r="B56" s="16" t="s">
        <v>104</v>
      </c>
      <c r="C56" s="17">
        <f t="shared" si="3"/>
        <v>15182</v>
      </c>
      <c r="D56" s="23"/>
      <c r="E56" s="4">
        <v>8262</v>
      </c>
      <c r="F56" s="5">
        <v>0</v>
      </c>
      <c r="G56" s="5">
        <v>0</v>
      </c>
      <c r="H56" s="5">
        <v>0</v>
      </c>
      <c r="I56" s="5">
        <v>0</v>
      </c>
      <c r="J56" s="5">
        <v>2940</v>
      </c>
      <c r="K56" s="5">
        <v>0</v>
      </c>
      <c r="L56" s="5">
        <v>97</v>
      </c>
      <c r="M56" s="5">
        <v>2878</v>
      </c>
      <c r="N56" s="5">
        <v>96</v>
      </c>
      <c r="O56" s="5">
        <v>0</v>
      </c>
      <c r="P56" s="11">
        <f>SUM(E56:O56)</f>
        <v>14273</v>
      </c>
      <c r="Q56" s="30">
        <v>226</v>
      </c>
      <c r="R56" s="30">
        <v>0</v>
      </c>
      <c r="S56" s="30">
        <v>0</v>
      </c>
      <c r="T56" s="30">
        <v>0</v>
      </c>
      <c r="U56" s="30">
        <v>0</v>
      </c>
      <c r="V56" s="30">
        <v>175</v>
      </c>
      <c r="W56" s="30">
        <v>0</v>
      </c>
      <c r="X56" s="30">
        <v>0</v>
      </c>
      <c r="Y56" s="30">
        <v>0</v>
      </c>
      <c r="Z56" s="30">
        <v>222</v>
      </c>
      <c r="AA56" s="30">
        <v>2</v>
      </c>
      <c r="AB56" s="30">
        <v>103</v>
      </c>
      <c r="AC56" s="30">
        <v>0</v>
      </c>
      <c r="AD56" s="30">
        <v>0</v>
      </c>
      <c r="AE56" s="39">
        <f t="shared" si="4"/>
        <v>728</v>
      </c>
      <c r="AF56" s="45">
        <v>5</v>
      </c>
      <c r="AG56" s="43">
        <v>0</v>
      </c>
      <c r="AH56" s="43">
        <v>176</v>
      </c>
      <c r="AI56" s="43">
        <v>0</v>
      </c>
      <c r="AJ56" s="52">
        <v>0</v>
      </c>
      <c r="AK56" s="52">
        <v>0</v>
      </c>
      <c r="AL56" s="35">
        <f t="shared" si="5"/>
        <v>181</v>
      </c>
    </row>
    <row r="57" spans="1:38" ht="15" customHeight="1">
      <c r="A57" s="12" t="s">
        <v>105</v>
      </c>
      <c r="B57" s="13" t="s">
        <v>106</v>
      </c>
      <c r="C57" s="14">
        <f t="shared" si="3"/>
        <v>12937</v>
      </c>
      <c r="D57" s="23"/>
      <c r="E57" s="2">
        <v>5052</v>
      </c>
      <c r="F57" s="6">
        <v>2881</v>
      </c>
      <c r="G57" s="6">
        <v>0</v>
      </c>
      <c r="H57" s="3">
        <v>0</v>
      </c>
      <c r="I57" s="3">
        <v>0</v>
      </c>
      <c r="J57" s="3">
        <v>3450</v>
      </c>
      <c r="K57" s="3">
        <v>0</v>
      </c>
      <c r="L57" s="3">
        <v>49</v>
      </c>
      <c r="M57" s="3">
        <v>0</v>
      </c>
      <c r="N57" s="3">
        <v>138</v>
      </c>
      <c r="O57" s="3">
        <v>0</v>
      </c>
      <c r="P57" s="10">
        <f>SUM(E57:O57)</f>
        <v>11570</v>
      </c>
      <c r="Q57" s="29">
        <v>179</v>
      </c>
      <c r="R57" s="29">
        <v>62</v>
      </c>
      <c r="S57" s="29">
        <v>0</v>
      </c>
      <c r="T57" s="29">
        <v>0</v>
      </c>
      <c r="U57" s="29">
        <v>0</v>
      </c>
      <c r="V57" s="29">
        <v>293</v>
      </c>
      <c r="W57" s="29">
        <v>0</v>
      </c>
      <c r="X57" s="29">
        <v>0</v>
      </c>
      <c r="Y57" s="29">
        <v>0</v>
      </c>
      <c r="Z57" s="29">
        <v>491</v>
      </c>
      <c r="AA57" s="29">
        <v>1</v>
      </c>
      <c r="AB57" s="29">
        <v>0</v>
      </c>
      <c r="AC57" s="29">
        <v>0</v>
      </c>
      <c r="AD57" s="29">
        <v>0</v>
      </c>
      <c r="AE57" s="38">
        <f t="shared" si="4"/>
        <v>1026</v>
      </c>
      <c r="AF57" s="44">
        <v>3</v>
      </c>
      <c r="AG57" s="42">
        <v>0</v>
      </c>
      <c r="AH57" s="42">
        <v>338</v>
      </c>
      <c r="AI57" s="42">
        <v>0</v>
      </c>
      <c r="AJ57" s="53">
        <v>0</v>
      </c>
      <c r="AK57" s="53">
        <v>0</v>
      </c>
      <c r="AL57" s="55">
        <f t="shared" si="5"/>
        <v>341</v>
      </c>
    </row>
    <row r="58" spans="1:38" ht="15" customHeight="1">
      <c r="A58" s="15" t="s">
        <v>107</v>
      </c>
      <c r="B58" s="16" t="s">
        <v>134</v>
      </c>
      <c r="C58" s="17">
        <f t="shared" si="3"/>
        <v>6363</v>
      </c>
      <c r="D58" s="23"/>
      <c r="E58" s="4">
        <v>2543</v>
      </c>
      <c r="F58" s="5">
        <v>3408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9</v>
      </c>
      <c r="M58" s="5">
        <v>0</v>
      </c>
      <c r="N58" s="5">
        <v>26</v>
      </c>
      <c r="O58" s="5">
        <v>0</v>
      </c>
      <c r="P58" s="11">
        <f>SUM(E58:O58)</f>
        <v>5987</v>
      </c>
      <c r="Q58" s="30">
        <v>97</v>
      </c>
      <c r="R58" s="30">
        <v>122</v>
      </c>
      <c r="S58" s="30">
        <v>0</v>
      </c>
      <c r="T58" s="30">
        <v>0</v>
      </c>
      <c r="U58" s="30">
        <v>0</v>
      </c>
      <c r="V58" s="30">
        <v>4</v>
      </c>
      <c r="W58" s="30">
        <v>0</v>
      </c>
      <c r="X58" s="30">
        <v>0</v>
      </c>
      <c r="Y58" s="30">
        <v>0</v>
      </c>
      <c r="Z58" s="30">
        <v>89</v>
      </c>
      <c r="AA58" s="30">
        <v>1</v>
      </c>
      <c r="AB58" s="30">
        <v>0</v>
      </c>
      <c r="AC58" s="30">
        <v>0</v>
      </c>
      <c r="AD58" s="30">
        <v>0</v>
      </c>
      <c r="AE58" s="39">
        <f t="shared" si="4"/>
        <v>313</v>
      </c>
      <c r="AF58" s="45">
        <v>4</v>
      </c>
      <c r="AG58" s="43">
        <v>0</v>
      </c>
      <c r="AH58" s="43">
        <v>59</v>
      </c>
      <c r="AI58" s="43">
        <v>0</v>
      </c>
      <c r="AJ58" s="52">
        <v>0</v>
      </c>
      <c r="AK58" s="52">
        <v>0</v>
      </c>
      <c r="AL58" s="35">
        <f t="shared" si="5"/>
        <v>63</v>
      </c>
    </row>
    <row r="59" spans="1:38" ht="15" customHeight="1">
      <c r="A59" s="12" t="s">
        <v>108</v>
      </c>
      <c r="B59" s="13" t="s">
        <v>109</v>
      </c>
      <c r="C59" s="14">
        <f t="shared" si="3"/>
        <v>8148</v>
      </c>
      <c r="D59" s="23"/>
      <c r="E59" s="2">
        <v>0</v>
      </c>
      <c r="F59" s="6">
        <v>7595</v>
      </c>
      <c r="G59" s="6">
        <v>0</v>
      </c>
      <c r="H59" s="3">
        <v>0</v>
      </c>
      <c r="I59" s="3">
        <v>0</v>
      </c>
      <c r="J59" s="3">
        <v>0</v>
      </c>
      <c r="K59" s="3">
        <v>0</v>
      </c>
      <c r="L59" s="3">
        <v>14</v>
      </c>
      <c r="M59" s="3">
        <v>0</v>
      </c>
      <c r="N59" s="3">
        <v>66</v>
      </c>
      <c r="O59" s="3">
        <v>0</v>
      </c>
      <c r="P59" s="10">
        <f>SUM(E59:O59)</f>
        <v>7675</v>
      </c>
      <c r="Q59" s="29">
        <v>0</v>
      </c>
      <c r="R59" s="29">
        <v>134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96</v>
      </c>
      <c r="AA59" s="29">
        <v>1</v>
      </c>
      <c r="AB59" s="29">
        <v>0</v>
      </c>
      <c r="AC59" s="29">
        <v>0</v>
      </c>
      <c r="AD59" s="29">
        <v>0</v>
      </c>
      <c r="AE59" s="38">
        <f t="shared" si="4"/>
        <v>231</v>
      </c>
      <c r="AF59" s="44">
        <v>12</v>
      </c>
      <c r="AG59" s="42">
        <v>0</v>
      </c>
      <c r="AH59" s="42">
        <v>230</v>
      </c>
      <c r="AI59" s="42">
        <v>0</v>
      </c>
      <c r="AJ59" s="53">
        <v>0</v>
      </c>
      <c r="AK59" s="53">
        <v>0</v>
      </c>
      <c r="AL59" s="55">
        <f t="shared" si="5"/>
        <v>242</v>
      </c>
    </row>
    <row r="60" spans="1:38" ht="15" customHeight="1">
      <c r="A60" s="15" t="s">
        <v>110</v>
      </c>
      <c r="B60" s="16" t="s">
        <v>111</v>
      </c>
      <c r="C60" s="17">
        <f t="shared" si="3"/>
        <v>10017</v>
      </c>
      <c r="D60" s="23"/>
      <c r="E60" s="4">
        <v>3688</v>
      </c>
      <c r="F60" s="5">
        <v>0</v>
      </c>
      <c r="G60" s="5">
        <v>0</v>
      </c>
      <c r="H60" s="5">
        <v>0</v>
      </c>
      <c r="I60" s="5">
        <v>0</v>
      </c>
      <c r="J60" s="5">
        <v>73</v>
      </c>
      <c r="K60" s="5">
        <v>0</v>
      </c>
      <c r="L60" s="5">
        <v>9</v>
      </c>
      <c r="M60" s="5">
        <v>5723</v>
      </c>
      <c r="N60" s="5">
        <v>19</v>
      </c>
      <c r="O60" s="5">
        <v>0</v>
      </c>
      <c r="P60" s="11">
        <f>SUM(E60:O60)</f>
        <v>9512</v>
      </c>
      <c r="Q60" s="30">
        <v>87</v>
      </c>
      <c r="R60" s="30">
        <v>0</v>
      </c>
      <c r="S60" s="30">
        <v>0</v>
      </c>
      <c r="T60" s="30">
        <v>0</v>
      </c>
      <c r="U60" s="30">
        <v>0</v>
      </c>
      <c r="V60" s="30">
        <v>38</v>
      </c>
      <c r="W60" s="30">
        <v>0</v>
      </c>
      <c r="X60" s="30">
        <v>0</v>
      </c>
      <c r="Y60" s="30">
        <v>0</v>
      </c>
      <c r="Z60" s="30">
        <v>75</v>
      </c>
      <c r="AA60" s="30">
        <v>2</v>
      </c>
      <c r="AB60" s="30">
        <v>167</v>
      </c>
      <c r="AC60" s="30">
        <v>0</v>
      </c>
      <c r="AD60" s="30">
        <v>0</v>
      </c>
      <c r="AE60" s="39">
        <f t="shared" si="4"/>
        <v>369</v>
      </c>
      <c r="AF60" s="45">
        <v>5</v>
      </c>
      <c r="AG60" s="43">
        <v>0</v>
      </c>
      <c r="AH60" s="43">
        <v>131</v>
      </c>
      <c r="AI60" s="43">
        <v>0</v>
      </c>
      <c r="AJ60" s="52">
        <v>0</v>
      </c>
      <c r="AK60" s="52">
        <v>0</v>
      </c>
      <c r="AL60" s="35">
        <f t="shared" si="5"/>
        <v>136</v>
      </c>
    </row>
    <row r="61" spans="1:38" ht="15" customHeight="1">
      <c r="A61" s="12" t="s">
        <v>112</v>
      </c>
      <c r="B61" s="13" t="s">
        <v>113</v>
      </c>
      <c r="C61" s="14">
        <f t="shared" si="3"/>
        <v>5868</v>
      </c>
      <c r="D61" s="23"/>
      <c r="E61" s="2">
        <v>1751</v>
      </c>
      <c r="F61" s="6">
        <v>0</v>
      </c>
      <c r="G61" s="6">
        <v>0</v>
      </c>
      <c r="H61" s="3">
        <v>0</v>
      </c>
      <c r="I61" s="3">
        <v>0</v>
      </c>
      <c r="J61" s="3">
        <v>914</v>
      </c>
      <c r="K61" s="3">
        <v>0</v>
      </c>
      <c r="L61" s="3">
        <v>39</v>
      </c>
      <c r="M61" s="3">
        <v>2669</v>
      </c>
      <c r="N61" s="3">
        <v>41</v>
      </c>
      <c r="O61" s="3">
        <v>0</v>
      </c>
      <c r="P61" s="10">
        <f>SUM(E61:O61)</f>
        <v>5414</v>
      </c>
      <c r="Q61" s="29">
        <v>80</v>
      </c>
      <c r="R61" s="29">
        <v>0</v>
      </c>
      <c r="S61" s="29">
        <v>0</v>
      </c>
      <c r="T61" s="29">
        <v>0</v>
      </c>
      <c r="U61" s="29">
        <v>0</v>
      </c>
      <c r="V61" s="29">
        <v>49</v>
      </c>
      <c r="W61" s="29">
        <v>0</v>
      </c>
      <c r="X61" s="29">
        <v>0</v>
      </c>
      <c r="Y61" s="29">
        <v>0</v>
      </c>
      <c r="Z61" s="29">
        <v>106</v>
      </c>
      <c r="AA61" s="29">
        <v>1</v>
      </c>
      <c r="AB61" s="29">
        <v>192</v>
      </c>
      <c r="AC61" s="29">
        <v>0</v>
      </c>
      <c r="AD61" s="29">
        <v>0</v>
      </c>
      <c r="AE61" s="38">
        <f t="shared" si="4"/>
        <v>428</v>
      </c>
      <c r="AF61" s="44">
        <v>3</v>
      </c>
      <c r="AG61" s="42">
        <v>0</v>
      </c>
      <c r="AH61" s="42">
        <v>23</v>
      </c>
      <c r="AI61" s="42">
        <v>0</v>
      </c>
      <c r="AJ61" s="53">
        <v>0</v>
      </c>
      <c r="AK61" s="53">
        <v>0</v>
      </c>
      <c r="AL61" s="55">
        <f t="shared" si="5"/>
        <v>26</v>
      </c>
    </row>
    <row r="62" spans="1:38" ht="15" customHeight="1">
      <c r="A62" s="15" t="s">
        <v>114</v>
      </c>
      <c r="B62" s="16" t="s">
        <v>115</v>
      </c>
      <c r="C62" s="17">
        <f t="shared" si="3"/>
        <v>15444</v>
      </c>
      <c r="D62" s="23"/>
      <c r="E62" s="4">
        <v>8877</v>
      </c>
      <c r="F62" s="5">
        <v>0</v>
      </c>
      <c r="G62" s="5">
        <v>0</v>
      </c>
      <c r="H62" s="5">
        <v>0</v>
      </c>
      <c r="I62" s="5">
        <v>0</v>
      </c>
      <c r="J62" s="5">
        <v>3010</v>
      </c>
      <c r="K62" s="5">
        <v>0</v>
      </c>
      <c r="L62" s="5">
        <v>50</v>
      </c>
      <c r="M62" s="5">
        <v>2421</v>
      </c>
      <c r="N62" s="5">
        <v>72</v>
      </c>
      <c r="O62" s="5">
        <v>0</v>
      </c>
      <c r="P62" s="11">
        <f>SUM(E62:O62)</f>
        <v>14430</v>
      </c>
      <c r="Q62" s="30">
        <v>211</v>
      </c>
      <c r="R62" s="30">
        <v>0</v>
      </c>
      <c r="S62" s="30">
        <v>0</v>
      </c>
      <c r="T62" s="30">
        <v>0</v>
      </c>
      <c r="U62" s="30">
        <v>0</v>
      </c>
      <c r="V62" s="30">
        <v>238</v>
      </c>
      <c r="W62" s="30">
        <v>0</v>
      </c>
      <c r="X62" s="30">
        <v>0</v>
      </c>
      <c r="Y62" s="30">
        <v>0</v>
      </c>
      <c r="Z62" s="30">
        <v>146</v>
      </c>
      <c r="AA62" s="30">
        <v>2</v>
      </c>
      <c r="AB62" s="30">
        <v>106</v>
      </c>
      <c r="AC62" s="30">
        <v>0</v>
      </c>
      <c r="AD62" s="30">
        <v>0</v>
      </c>
      <c r="AE62" s="39">
        <f t="shared" si="4"/>
        <v>703</v>
      </c>
      <c r="AF62" s="45">
        <v>6</v>
      </c>
      <c r="AG62" s="43">
        <v>0</v>
      </c>
      <c r="AH62" s="43">
        <v>305</v>
      </c>
      <c r="AI62" s="43">
        <v>0</v>
      </c>
      <c r="AJ62" s="52">
        <v>0</v>
      </c>
      <c r="AK62" s="52">
        <v>0</v>
      </c>
      <c r="AL62" s="35">
        <f t="shared" si="5"/>
        <v>311</v>
      </c>
    </row>
    <row r="63" spans="1:38" ht="15" customHeight="1">
      <c r="A63" s="12" t="s">
        <v>116</v>
      </c>
      <c r="B63" s="13" t="s">
        <v>117</v>
      </c>
      <c r="C63" s="14">
        <f t="shared" si="3"/>
        <v>8800</v>
      </c>
      <c r="D63" s="23"/>
      <c r="E63" s="2">
        <v>6022</v>
      </c>
      <c r="F63" s="6">
        <v>0</v>
      </c>
      <c r="G63" s="6">
        <v>0</v>
      </c>
      <c r="H63" s="3">
        <v>0</v>
      </c>
      <c r="I63" s="3">
        <v>0</v>
      </c>
      <c r="J63" s="3">
        <v>1679</v>
      </c>
      <c r="K63" s="3">
        <v>0</v>
      </c>
      <c r="L63" s="3">
        <v>33</v>
      </c>
      <c r="M63" s="3">
        <v>0</v>
      </c>
      <c r="N63" s="3">
        <v>177</v>
      </c>
      <c r="O63" s="3">
        <v>0</v>
      </c>
      <c r="P63" s="10">
        <f>SUM(E63:O63)</f>
        <v>7911</v>
      </c>
      <c r="Q63" s="29">
        <v>303</v>
      </c>
      <c r="R63" s="29">
        <v>0</v>
      </c>
      <c r="S63" s="29">
        <v>0</v>
      </c>
      <c r="T63" s="29">
        <v>0</v>
      </c>
      <c r="U63" s="29">
        <v>0</v>
      </c>
      <c r="V63" s="29">
        <v>171</v>
      </c>
      <c r="W63" s="29">
        <v>0</v>
      </c>
      <c r="X63" s="29">
        <v>0</v>
      </c>
      <c r="Y63" s="29">
        <v>0</v>
      </c>
      <c r="Z63" s="29">
        <v>358</v>
      </c>
      <c r="AA63" s="29">
        <v>5</v>
      </c>
      <c r="AB63" s="29">
        <v>0</v>
      </c>
      <c r="AC63" s="29">
        <v>0</v>
      </c>
      <c r="AD63" s="29">
        <v>0</v>
      </c>
      <c r="AE63" s="38">
        <f t="shared" si="4"/>
        <v>837</v>
      </c>
      <c r="AF63" s="44">
        <v>4</v>
      </c>
      <c r="AG63" s="42">
        <v>0</v>
      </c>
      <c r="AH63" s="42">
        <v>48</v>
      </c>
      <c r="AI63" s="42">
        <v>0</v>
      </c>
      <c r="AJ63" s="53">
        <v>0</v>
      </c>
      <c r="AK63" s="53">
        <v>0</v>
      </c>
      <c r="AL63" s="55">
        <f t="shared" si="5"/>
        <v>52</v>
      </c>
    </row>
    <row r="64" spans="1:38" ht="15" customHeight="1">
      <c r="A64" s="15" t="s">
        <v>118</v>
      </c>
      <c r="B64" s="16" t="s">
        <v>119</v>
      </c>
      <c r="C64" s="17">
        <f t="shared" si="3"/>
        <v>190960</v>
      </c>
      <c r="D64" s="23"/>
      <c r="E64" s="4">
        <v>78024</v>
      </c>
      <c r="F64" s="5">
        <v>21360</v>
      </c>
      <c r="G64" s="5">
        <v>2</v>
      </c>
      <c r="H64" s="5">
        <v>0</v>
      </c>
      <c r="I64" s="5">
        <v>0</v>
      </c>
      <c r="J64" s="5">
        <v>8040</v>
      </c>
      <c r="K64" s="5">
        <v>0</v>
      </c>
      <c r="L64" s="5">
        <v>38184</v>
      </c>
      <c r="M64" s="5">
        <v>5629</v>
      </c>
      <c r="N64" s="5">
        <v>9826</v>
      </c>
      <c r="O64" s="5">
        <v>2</v>
      </c>
      <c r="P64" s="11">
        <f>SUM(E64:O64)</f>
        <v>161067</v>
      </c>
      <c r="Q64" s="30">
        <v>2861</v>
      </c>
      <c r="R64" s="30">
        <v>522</v>
      </c>
      <c r="S64" s="30">
        <v>0</v>
      </c>
      <c r="T64" s="30">
        <v>4</v>
      </c>
      <c r="U64" s="30">
        <v>0</v>
      </c>
      <c r="V64" s="30">
        <v>589</v>
      </c>
      <c r="W64" s="30">
        <v>0</v>
      </c>
      <c r="X64" s="30">
        <v>4</v>
      </c>
      <c r="Y64" s="30">
        <v>156</v>
      </c>
      <c r="Z64" s="30">
        <v>19207</v>
      </c>
      <c r="AA64" s="30">
        <v>1108</v>
      </c>
      <c r="AB64" s="30">
        <v>259</v>
      </c>
      <c r="AC64" s="30">
        <v>0</v>
      </c>
      <c r="AD64" s="30">
        <v>0</v>
      </c>
      <c r="AE64" s="39">
        <f t="shared" si="4"/>
        <v>24710</v>
      </c>
      <c r="AF64" s="45">
        <v>408</v>
      </c>
      <c r="AG64" s="43">
        <v>15</v>
      </c>
      <c r="AH64" s="43">
        <v>4760</v>
      </c>
      <c r="AI64" s="43">
        <v>0</v>
      </c>
      <c r="AJ64" s="52">
        <v>0</v>
      </c>
      <c r="AK64" s="52">
        <v>0</v>
      </c>
      <c r="AL64" s="35">
        <f t="shared" si="5"/>
        <v>5183</v>
      </c>
    </row>
    <row r="65" spans="1:38" ht="15" customHeight="1">
      <c r="A65" s="12" t="s">
        <v>120</v>
      </c>
      <c r="B65" s="13" t="s">
        <v>121</v>
      </c>
      <c r="C65" s="14">
        <f t="shared" si="3"/>
        <v>44350</v>
      </c>
      <c r="D65" s="23"/>
      <c r="E65" s="2">
        <v>14484</v>
      </c>
      <c r="F65" s="6">
        <v>0</v>
      </c>
      <c r="G65" s="6">
        <v>0</v>
      </c>
      <c r="H65" s="3">
        <v>0</v>
      </c>
      <c r="I65" s="3">
        <v>0</v>
      </c>
      <c r="J65" s="3">
        <v>1794</v>
      </c>
      <c r="K65" s="3">
        <v>0</v>
      </c>
      <c r="L65" s="3">
        <v>1744</v>
      </c>
      <c r="M65" s="3">
        <v>19139</v>
      </c>
      <c r="N65" s="3">
        <v>1019</v>
      </c>
      <c r="O65" s="3">
        <v>0</v>
      </c>
      <c r="P65" s="10">
        <f>SUM(E65:O65)</f>
        <v>38180</v>
      </c>
      <c r="Q65" s="29">
        <v>656</v>
      </c>
      <c r="R65" s="29">
        <v>0</v>
      </c>
      <c r="S65" s="29">
        <v>0</v>
      </c>
      <c r="T65" s="29">
        <v>0</v>
      </c>
      <c r="U65" s="29">
        <v>0</v>
      </c>
      <c r="V65" s="29">
        <v>546</v>
      </c>
      <c r="W65" s="29">
        <v>0</v>
      </c>
      <c r="X65" s="29">
        <v>0</v>
      </c>
      <c r="Y65" s="29">
        <v>0</v>
      </c>
      <c r="Z65" s="29">
        <v>3089</v>
      </c>
      <c r="AA65" s="29">
        <v>52</v>
      </c>
      <c r="AB65" s="29">
        <v>842</v>
      </c>
      <c r="AC65" s="29">
        <v>0</v>
      </c>
      <c r="AD65" s="29">
        <v>1</v>
      </c>
      <c r="AE65" s="38">
        <f t="shared" si="4"/>
        <v>5186</v>
      </c>
      <c r="AF65" s="44">
        <v>40</v>
      </c>
      <c r="AG65" s="42">
        <v>0</v>
      </c>
      <c r="AH65" s="42">
        <v>943</v>
      </c>
      <c r="AI65" s="42">
        <v>1</v>
      </c>
      <c r="AJ65" s="53">
        <v>0</v>
      </c>
      <c r="AK65" s="53">
        <v>0</v>
      </c>
      <c r="AL65" s="55">
        <f t="shared" si="5"/>
        <v>984</v>
      </c>
    </row>
    <row r="66" spans="1:38" ht="15" customHeight="1" thickBot="1">
      <c r="A66" s="15" t="s">
        <v>122</v>
      </c>
      <c r="B66" s="16" t="s">
        <v>123</v>
      </c>
      <c r="C66" s="17">
        <f t="shared" si="3"/>
        <v>9198</v>
      </c>
      <c r="D66" s="23"/>
      <c r="E66" s="4">
        <v>6435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91</v>
      </c>
      <c r="M66" s="5">
        <v>1764</v>
      </c>
      <c r="N66" s="5">
        <v>96</v>
      </c>
      <c r="O66" s="5">
        <v>0</v>
      </c>
      <c r="P66" s="11">
        <f>SUM(E66:O66)</f>
        <v>8387</v>
      </c>
      <c r="Q66" s="31">
        <v>320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237</v>
      </c>
      <c r="AA66" s="31">
        <v>6</v>
      </c>
      <c r="AB66" s="31">
        <v>177</v>
      </c>
      <c r="AC66" s="31">
        <v>0</v>
      </c>
      <c r="AD66" s="31">
        <v>0</v>
      </c>
      <c r="AE66" s="40">
        <f t="shared" si="4"/>
        <v>740</v>
      </c>
      <c r="AF66" s="56">
        <v>15</v>
      </c>
      <c r="AG66" s="57">
        <v>0</v>
      </c>
      <c r="AH66" s="57">
        <v>56</v>
      </c>
      <c r="AI66" s="57">
        <v>0</v>
      </c>
      <c r="AJ66" s="58">
        <v>0</v>
      </c>
      <c r="AK66" s="58">
        <v>0</v>
      </c>
      <c r="AL66" s="36">
        <f t="shared" si="5"/>
        <v>71</v>
      </c>
    </row>
    <row r="67" spans="1:38" ht="25.5" customHeight="1" thickBot="1">
      <c r="A67" s="82" t="s">
        <v>136</v>
      </c>
      <c r="B67" s="83"/>
      <c r="C67" s="26">
        <f>SUM(C3:C66)</f>
        <v>1486390</v>
      </c>
      <c r="D67" s="24"/>
      <c r="E67" s="7">
        <f aca="true" t="shared" si="6" ref="E67:AI67">SUM(E3:E66)</f>
        <v>594510</v>
      </c>
      <c r="F67" s="8">
        <f t="shared" si="6"/>
        <v>155066</v>
      </c>
      <c r="G67" s="8">
        <f t="shared" si="6"/>
        <v>2</v>
      </c>
      <c r="H67" s="8">
        <f aca="true" t="shared" si="7" ref="H67">SUM(H3:H66)</f>
        <v>2</v>
      </c>
      <c r="I67" s="8">
        <f t="shared" si="6"/>
        <v>6149</v>
      </c>
      <c r="J67" s="8">
        <f t="shared" si="6"/>
        <v>103895</v>
      </c>
      <c r="K67" s="8">
        <f t="shared" si="6"/>
        <v>1</v>
      </c>
      <c r="L67" s="8">
        <f t="shared" si="6"/>
        <v>77551</v>
      </c>
      <c r="M67" s="8">
        <f t="shared" si="6"/>
        <v>210267</v>
      </c>
      <c r="N67" s="8">
        <f aca="true" t="shared" si="8" ref="N67">SUM(N3:N66)</f>
        <v>29903</v>
      </c>
      <c r="O67" s="8">
        <f aca="true" t="shared" si="9" ref="O67">SUM(O3:O66)</f>
        <v>3</v>
      </c>
      <c r="P67" s="25">
        <f t="shared" si="6"/>
        <v>1177349</v>
      </c>
      <c r="Q67" s="32">
        <f t="shared" si="6"/>
        <v>32062</v>
      </c>
      <c r="R67" s="32">
        <f t="shared" si="6"/>
        <v>3760</v>
      </c>
      <c r="S67" s="32">
        <f t="shared" si="6"/>
        <v>1</v>
      </c>
      <c r="T67" s="32">
        <f t="shared" si="6"/>
        <v>4</v>
      </c>
      <c r="U67" s="32">
        <f aca="true" t="shared" si="10" ref="U67">SUM(U3:U66)</f>
        <v>4301</v>
      </c>
      <c r="V67" s="32">
        <f aca="true" t="shared" si="11" ref="V67:Y67">SUM(V3:V66)</f>
        <v>115062</v>
      </c>
      <c r="W67" s="32">
        <f t="shared" si="11"/>
        <v>1</v>
      </c>
      <c r="X67" s="32">
        <f t="shared" si="6"/>
        <v>10</v>
      </c>
      <c r="Y67" s="32">
        <f t="shared" si="11"/>
        <v>165</v>
      </c>
      <c r="Z67" s="32">
        <f t="shared" si="6"/>
        <v>101047</v>
      </c>
      <c r="AA67" s="32">
        <f t="shared" si="6"/>
        <v>3412</v>
      </c>
      <c r="AB67" s="32">
        <f t="shared" si="6"/>
        <v>13864</v>
      </c>
      <c r="AC67" s="32">
        <f aca="true" t="shared" si="12" ref="AC67">SUM(AC3:AC66)</f>
        <v>2</v>
      </c>
      <c r="AD67" s="32">
        <f t="shared" si="6"/>
        <v>1</v>
      </c>
      <c r="AE67" s="41">
        <f t="shared" si="6"/>
        <v>273692</v>
      </c>
      <c r="AF67" s="59">
        <f t="shared" si="6"/>
        <v>1871</v>
      </c>
      <c r="AG67" s="60">
        <f t="shared" si="6"/>
        <v>154</v>
      </c>
      <c r="AH67" s="60">
        <f t="shared" si="6"/>
        <v>32342</v>
      </c>
      <c r="AI67" s="60">
        <f t="shared" si="6"/>
        <v>977</v>
      </c>
      <c r="AJ67" s="61">
        <f aca="true" t="shared" si="13" ref="AJ67:AK67">SUM(AJ3:AJ66)</f>
        <v>4</v>
      </c>
      <c r="AK67" s="61">
        <f t="shared" si="13"/>
        <v>1</v>
      </c>
      <c r="AL67" s="27">
        <f aca="true" t="shared" si="14" ref="AL67">SUM(AF67:AK67)</f>
        <v>35349</v>
      </c>
    </row>
    <row r="68" ht="15">
      <c r="AE68" s="33"/>
    </row>
    <row r="69" spans="1:15" ht="33.75" customHeight="1">
      <c r="A69" s="84" t="s">
        <v>144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28"/>
      <c r="N69" s="28"/>
      <c r="O69" s="28"/>
    </row>
  </sheetData>
  <mergeCells count="7">
    <mergeCell ref="AF1:AL1"/>
    <mergeCell ref="A67:B67"/>
    <mergeCell ref="A69:L69"/>
    <mergeCell ref="E1:P1"/>
    <mergeCell ref="Q1:AE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B184-D93E-4E01-A6DB-5CF0A0B10777}">
  <dimension ref="A1:P22"/>
  <sheetViews>
    <sheetView workbookViewId="0" topLeftCell="A1"/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8" t="s">
        <v>163</v>
      </c>
      <c r="B1" s="69" t="s">
        <v>156</v>
      </c>
      <c r="C1" s="69" t="s">
        <v>164</v>
      </c>
      <c r="D1" s="69" t="s">
        <v>157</v>
      </c>
      <c r="E1" s="69" t="s">
        <v>165</v>
      </c>
      <c r="F1" s="69" t="s">
        <v>158</v>
      </c>
      <c r="G1" s="69" t="s">
        <v>166</v>
      </c>
      <c r="H1" s="69" t="s">
        <v>162</v>
      </c>
      <c r="I1" s="70" t="s">
        <v>167</v>
      </c>
    </row>
    <row r="2" spans="1:9" s="1" customFormat="1" ht="15" customHeight="1">
      <c r="A2" s="65" t="s">
        <v>124</v>
      </c>
      <c r="B2" s="77">
        <v>32062</v>
      </c>
      <c r="C2" s="78">
        <f aca="true" t="shared" si="0" ref="C2:C14">IF(ISBLANK(B2),"-",B2/B$22)</f>
        <v>0.11714628122122678</v>
      </c>
      <c r="D2" s="77">
        <v>594510</v>
      </c>
      <c r="E2" s="78">
        <f aca="true" t="shared" si="1" ref="E2:E14">IF(ISBLANK(D2),"-",D2/D$22)</f>
        <v>0.5049564742485023</v>
      </c>
      <c r="F2" s="77"/>
      <c r="G2" s="78" t="str">
        <f aca="true" t="shared" si="2" ref="G2:G14">IF(ISBLANK(F2),"-",F2/F$22)</f>
        <v>-</v>
      </c>
      <c r="H2" s="67">
        <f>SUM(B2,D2,F2)</f>
        <v>626572</v>
      </c>
      <c r="I2" s="66">
        <f aca="true" t="shared" si="3" ref="I2:I14">+H2/H$22</f>
        <v>0.4215394344687464</v>
      </c>
    </row>
    <row r="3" spans="1:9" s="1" customFormat="1" ht="15" customHeight="1">
      <c r="A3" s="64" t="s">
        <v>126</v>
      </c>
      <c r="B3" s="77">
        <v>13864</v>
      </c>
      <c r="C3" s="78">
        <f t="shared" si="0"/>
        <v>0.05065548134399252</v>
      </c>
      <c r="D3" s="77">
        <v>210267</v>
      </c>
      <c r="E3" s="78">
        <f t="shared" si="1"/>
        <v>0.17859360308625566</v>
      </c>
      <c r="F3" s="77"/>
      <c r="G3" s="78" t="str">
        <f t="shared" si="2"/>
        <v>-</v>
      </c>
      <c r="H3" s="63">
        <f aca="true" t="shared" si="4" ref="H3:H21">SUM(B3,D3,F3)</f>
        <v>224131</v>
      </c>
      <c r="I3" s="62">
        <f t="shared" si="3"/>
        <v>0.15078882392911686</v>
      </c>
    </row>
    <row r="4" spans="1:9" s="1" customFormat="1" ht="15" customHeight="1">
      <c r="A4" s="64" t="s">
        <v>128</v>
      </c>
      <c r="B4" s="77">
        <v>115062</v>
      </c>
      <c r="C4" s="78">
        <f t="shared" si="0"/>
        <v>0.42040688072724086</v>
      </c>
      <c r="D4" s="77">
        <v>103895</v>
      </c>
      <c r="E4" s="78">
        <f t="shared" si="1"/>
        <v>0.08824486197380725</v>
      </c>
      <c r="F4" s="77"/>
      <c r="G4" s="78" t="str">
        <f t="shared" si="2"/>
        <v>-</v>
      </c>
      <c r="H4" s="63">
        <f t="shared" si="4"/>
        <v>218957</v>
      </c>
      <c r="I4" s="62">
        <f t="shared" si="3"/>
        <v>0.14730790707687755</v>
      </c>
    </row>
    <row r="5" spans="1:9" s="1" customFormat="1" ht="15" customHeight="1">
      <c r="A5" s="64" t="s">
        <v>139</v>
      </c>
      <c r="B5" s="77">
        <v>104459</v>
      </c>
      <c r="C5" s="78">
        <f t="shared" si="0"/>
        <v>0.3816662525758882</v>
      </c>
      <c r="D5" s="77">
        <v>107454</v>
      </c>
      <c r="E5" s="78">
        <f t="shared" si="1"/>
        <v>0.09126775493078093</v>
      </c>
      <c r="F5" s="77"/>
      <c r="G5" s="78" t="str">
        <f t="shared" si="2"/>
        <v>-</v>
      </c>
      <c r="H5" s="63">
        <f t="shared" si="4"/>
        <v>211913</v>
      </c>
      <c r="I5" s="62">
        <f t="shared" si="3"/>
        <v>0.14256890856370133</v>
      </c>
    </row>
    <row r="6" spans="1:9" s="1" customFormat="1" ht="15" customHeight="1">
      <c r="A6" s="64" t="s">
        <v>125</v>
      </c>
      <c r="B6" s="77">
        <v>3760</v>
      </c>
      <c r="C6" s="78">
        <f t="shared" si="0"/>
        <v>0.01373807053183871</v>
      </c>
      <c r="D6" s="77">
        <v>155066</v>
      </c>
      <c r="E6" s="78">
        <f t="shared" si="1"/>
        <v>0.13170776040069682</v>
      </c>
      <c r="F6" s="77"/>
      <c r="G6" s="78" t="str">
        <f t="shared" si="2"/>
        <v>-</v>
      </c>
      <c r="H6" s="63">
        <f t="shared" si="4"/>
        <v>158826</v>
      </c>
      <c r="I6" s="62">
        <f t="shared" si="3"/>
        <v>0.10685351758286855</v>
      </c>
    </row>
    <row r="7" spans="1:9" s="1" customFormat="1" ht="15" customHeight="1">
      <c r="A7" s="64" t="s">
        <v>160</v>
      </c>
      <c r="B7" s="77"/>
      <c r="C7" s="78" t="str">
        <f t="shared" si="0"/>
        <v>-</v>
      </c>
      <c r="D7" s="77"/>
      <c r="E7" s="78" t="str">
        <f t="shared" si="1"/>
        <v>-</v>
      </c>
      <c r="F7" s="77">
        <v>32342</v>
      </c>
      <c r="G7" s="78">
        <f t="shared" si="2"/>
        <v>0.9149339443831509</v>
      </c>
      <c r="H7" s="63">
        <f t="shared" si="4"/>
        <v>32342</v>
      </c>
      <c r="I7" s="62">
        <f t="shared" si="3"/>
        <v>0.02175875779573329</v>
      </c>
    </row>
    <row r="8" spans="1:9" s="1" customFormat="1" ht="15" customHeight="1">
      <c r="A8" s="64" t="s">
        <v>152</v>
      </c>
      <c r="B8" s="77">
        <v>4301</v>
      </c>
      <c r="C8" s="78">
        <f t="shared" si="0"/>
        <v>0.015714745041871887</v>
      </c>
      <c r="D8" s="77">
        <v>6149</v>
      </c>
      <c r="E8" s="78">
        <f t="shared" si="1"/>
        <v>0.00522275043338891</v>
      </c>
      <c r="F8" s="77"/>
      <c r="G8" s="78" t="str">
        <f t="shared" si="2"/>
        <v>-</v>
      </c>
      <c r="H8" s="63">
        <f t="shared" si="4"/>
        <v>10450</v>
      </c>
      <c r="I8" s="62">
        <f t="shared" si="3"/>
        <v>0.00703045634052974</v>
      </c>
    </row>
    <row r="9" spans="1:9" s="1" customFormat="1" ht="15" customHeight="1">
      <c r="A9" s="64" t="s">
        <v>172</v>
      </c>
      <c r="B9" s="77"/>
      <c r="C9" s="78" t="str">
        <f t="shared" si="0"/>
        <v>-</v>
      </c>
      <c r="D9" s="77"/>
      <c r="E9" s="78" t="str">
        <f t="shared" si="1"/>
        <v>-</v>
      </c>
      <c r="F9" s="77">
        <v>1871</v>
      </c>
      <c r="G9" s="78">
        <f t="shared" si="2"/>
        <v>0.052929361509519365</v>
      </c>
      <c r="H9" s="63">
        <f aca="true" t="shared" si="5" ref="H9:H13">SUM(B9,D9,F9)</f>
        <v>1871</v>
      </c>
      <c r="I9" s="62">
        <f t="shared" si="3"/>
        <v>0.0012587544318785782</v>
      </c>
    </row>
    <row r="10" spans="1:9" s="1" customFormat="1" ht="15" customHeight="1">
      <c r="A10" s="64" t="s">
        <v>147</v>
      </c>
      <c r="B10" s="77"/>
      <c r="C10" s="78" t="str">
        <f t="shared" si="0"/>
        <v>-</v>
      </c>
      <c r="D10" s="77"/>
      <c r="E10" s="78" t="str">
        <f t="shared" si="1"/>
        <v>-</v>
      </c>
      <c r="F10" s="77">
        <v>977</v>
      </c>
      <c r="G10" s="78">
        <f t="shared" si="2"/>
        <v>0.027638688506039774</v>
      </c>
      <c r="H10" s="63">
        <f aca="true" t="shared" si="6" ref="H10:H11">SUM(B10,D10,F10)</f>
        <v>977</v>
      </c>
      <c r="I10" s="62">
        <f t="shared" si="3"/>
        <v>0.0006572972100189049</v>
      </c>
    </row>
    <row r="11" spans="1:9" s="1" customFormat="1" ht="15" customHeight="1">
      <c r="A11" s="64" t="s">
        <v>159</v>
      </c>
      <c r="B11" s="77">
        <v>165</v>
      </c>
      <c r="C11" s="78">
        <f t="shared" si="0"/>
        <v>0.000602867456849305</v>
      </c>
      <c r="D11" s="77"/>
      <c r="E11" s="78" t="str">
        <f t="shared" si="1"/>
        <v>-</v>
      </c>
      <c r="F11" s="77"/>
      <c r="G11" s="78" t="str">
        <f t="shared" si="2"/>
        <v>-</v>
      </c>
      <c r="H11" s="63">
        <f t="shared" si="6"/>
        <v>165</v>
      </c>
      <c r="I11" s="62">
        <f t="shared" si="3"/>
        <v>0.00011100720537678536</v>
      </c>
    </row>
    <row r="12" spans="1:9" s="1" customFormat="1" ht="15" customHeight="1">
      <c r="A12" s="64" t="s">
        <v>146</v>
      </c>
      <c r="B12" s="77"/>
      <c r="C12" s="78" t="str">
        <f t="shared" si="0"/>
        <v>-</v>
      </c>
      <c r="D12" s="77"/>
      <c r="E12" s="78" t="str">
        <f t="shared" si="1"/>
        <v>-</v>
      </c>
      <c r="F12" s="77">
        <v>154</v>
      </c>
      <c r="G12" s="78">
        <f t="shared" si="2"/>
        <v>0.0043565588842682966</v>
      </c>
      <c r="H12" s="63">
        <f t="shared" si="5"/>
        <v>154</v>
      </c>
      <c r="I12" s="62">
        <f t="shared" si="3"/>
        <v>0.000103606725018333</v>
      </c>
    </row>
    <row r="13" spans="1:9" s="1" customFormat="1" ht="15" customHeight="1">
      <c r="A13" s="64" t="s">
        <v>169</v>
      </c>
      <c r="B13" s="77">
        <v>10</v>
      </c>
      <c r="C13" s="78">
        <f t="shared" si="0"/>
        <v>3.653742162723061E-05</v>
      </c>
      <c r="D13" s="77"/>
      <c r="E13" s="78" t="str">
        <f t="shared" si="1"/>
        <v>-</v>
      </c>
      <c r="F13" s="77"/>
      <c r="G13" s="78" t="str">
        <f t="shared" si="2"/>
        <v>-</v>
      </c>
      <c r="H13" s="63">
        <f t="shared" si="5"/>
        <v>10</v>
      </c>
      <c r="I13" s="62">
        <f t="shared" si="3"/>
        <v>6.727709416774871E-06</v>
      </c>
    </row>
    <row r="14" spans="1:9" s="1" customFormat="1" ht="15" customHeight="1">
      <c r="A14" s="64" t="s">
        <v>174</v>
      </c>
      <c r="B14" s="77">
        <v>4</v>
      </c>
      <c r="C14" s="78">
        <f t="shared" si="0"/>
        <v>1.4614968650892244E-05</v>
      </c>
      <c r="D14" s="77">
        <v>2</v>
      </c>
      <c r="E14" s="78">
        <f t="shared" si="1"/>
        <v>1.6987316420194861E-06</v>
      </c>
      <c r="F14" s="77"/>
      <c r="G14" s="78" t="str">
        <f t="shared" si="2"/>
        <v>-</v>
      </c>
      <c r="H14" s="63">
        <f t="shared" si="4"/>
        <v>6</v>
      </c>
      <c r="I14" s="62">
        <f t="shared" si="3"/>
        <v>4.036625650064923E-06</v>
      </c>
    </row>
    <row r="15" spans="1:9" s="1" customFormat="1" ht="15" customHeight="1">
      <c r="A15" s="64" t="s">
        <v>168</v>
      </c>
      <c r="B15" s="77">
        <v>2</v>
      </c>
      <c r="C15" s="78"/>
      <c r="D15" s="77">
        <v>3</v>
      </c>
      <c r="E15" s="78"/>
      <c r="F15" s="77"/>
      <c r="G15" s="78"/>
      <c r="H15" s="63">
        <f aca="true" t="shared" si="7" ref="H15:H18">SUM(B15,D15,F15)</f>
        <v>5</v>
      </c>
      <c r="I15" s="62">
        <f aca="true" t="shared" si="8" ref="I15:I16">+H15/H$22</f>
        <v>3.3638547083874355E-06</v>
      </c>
    </row>
    <row r="16" spans="1:9" s="1" customFormat="1" ht="15" customHeight="1">
      <c r="A16" s="64" t="s">
        <v>161</v>
      </c>
      <c r="B16" s="77"/>
      <c r="C16" s="78" t="str">
        <f aca="true" t="shared" si="9" ref="C16:C21">IF(ISBLANK(B16),"-",B16/B$22)</f>
        <v>-</v>
      </c>
      <c r="D16" s="77"/>
      <c r="E16" s="78" t="str">
        <f aca="true" t="shared" si="10" ref="E16:E21">IF(ISBLANK(D16),"-",D16/D$22)</f>
        <v>-</v>
      </c>
      <c r="F16" s="77">
        <v>4</v>
      </c>
      <c r="G16" s="78">
        <f aca="true" t="shared" si="11" ref="G16:G21">IF(ISBLANK(F16),"-",F16/F$22)</f>
        <v>0.00011315737361735834</v>
      </c>
      <c r="H16" s="63">
        <f t="shared" si="7"/>
        <v>4</v>
      </c>
      <c r="I16" s="62">
        <f t="shared" si="8"/>
        <v>2.6910837667099484E-06</v>
      </c>
    </row>
    <row r="17" spans="1:9" s="1" customFormat="1" ht="15" customHeight="1">
      <c r="A17" s="64" t="s">
        <v>177</v>
      </c>
      <c r="B17" s="77"/>
      <c r="C17" s="78" t="str">
        <f t="shared" si="9"/>
        <v>-</v>
      </c>
      <c r="D17" s="77">
        <v>2</v>
      </c>
      <c r="E17" s="78">
        <f t="shared" si="10"/>
        <v>1.6987316420194861E-06</v>
      </c>
      <c r="F17" s="77"/>
      <c r="G17" s="78" t="str">
        <f t="shared" si="11"/>
        <v>-</v>
      </c>
      <c r="H17" s="63">
        <f aca="true" t="shared" si="12" ref="H17">SUM(B17,D17,F17)</f>
        <v>2</v>
      </c>
      <c r="I17" s="62">
        <f>+H17/H$22</f>
        <v>1.3455418833549742E-06</v>
      </c>
    </row>
    <row r="18" spans="1:9" s="1" customFormat="1" ht="15" customHeight="1">
      <c r="A18" s="64" t="s">
        <v>176</v>
      </c>
      <c r="B18" s="77">
        <v>1</v>
      </c>
      <c r="C18" s="78">
        <f t="shared" si="9"/>
        <v>3.653742162723061E-06</v>
      </c>
      <c r="D18" s="77">
        <v>1</v>
      </c>
      <c r="E18" s="78">
        <f t="shared" si="10"/>
        <v>8.493658210097431E-07</v>
      </c>
      <c r="F18" s="77"/>
      <c r="G18" s="78" t="str">
        <f t="shared" si="11"/>
        <v>-</v>
      </c>
      <c r="H18" s="63">
        <f t="shared" si="7"/>
        <v>2</v>
      </c>
      <c r="I18" s="62">
        <f>+H18/H$22</f>
        <v>1.3455418833549742E-06</v>
      </c>
    </row>
    <row r="19" spans="1:9" s="1" customFormat="1" ht="15" customHeight="1">
      <c r="A19" s="64" t="s">
        <v>180</v>
      </c>
      <c r="B19" s="77">
        <v>1</v>
      </c>
      <c r="C19" s="78">
        <f t="shared" si="9"/>
        <v>3.653742162723061E-06</v>
      </c>
      <c r="D19" s="77"/>
      <c r="E19" s="78" t="str">
        <f t="shared" si="10"/>
        <v>-</v>
      </c>
      <c r="F19" s="77"/>
      <c r="G19" s="78" t="str">
        <f t="shared" si="11"/>
        <v>-</v>
      </c>
      <c r="H19" s="63">
        <f aca="true" t="shared" si="13" ref="H19">SUM(B19,D19,F19)</f>
        <v>1</v>
      </c>
      <c r="I19" s="62">
        <f>+H19/H$22</f>
        <v>6.727709416774871E-07</v>
      </c>
    </row>
    <row r="20" spans="1:9" s="1" customFormat="1" ht="15" customHeight="1">
      <c r="A20" s="64" t="s">
        <v>181</v>
      </c>
      <c r="B20" s="77">
        <v>1</v>
      </c>
      <c r="C20" s="78">
        <f t="shared" si="9"/>
        <v>3.653742162723061E-06</v>
      </c>
      <c r="D20" s="77"/>
      <c r="E20" s="78" t="str">
        <f t="shared" si="10"/>
        <v>-</v>
      </c>
      <c r="F20" s="77"/>
      <c r="G20" s="78" t="str">
        <f t="shared" si="11"/>
        <v>-</v>
      </c>
      <c r="H20" s="63">
        <f t="shared" si="4"/>
        <v>1</v>
      </c>
      <c r="I20" s="62">
        <f>+H20/H$22</f>
        <v>6.727709416774871E-07</v>
      </c>
    </row>
    <row r="21" spans="1:16" ht="21.75" customHeight="1" thickBot="1">
      <c r="A21" s="64" t="s">
        <v>149</v>
      </c>
      <c r="B21" s="77"/>
      <c r="C21" s="78" t="str">
        <f t="shared" si="9"/>
        <v>-</v>
      </c>
      <c r="D21" s="77"/>
      <c r="E21" s="78" t="str">
        <f t="shared" si="10"/>
        <v>-</v>
      </c>
      <c r="F21" s="77">
        <v>1</v>
      </c>
      <c r="G21" s="78">
        <f t="shared" si="11"/>
        <v>2.8289343404339585E-05</v>
      </c>
      <c r="H21" s="63">
        <f t="shared" si="4"/>
        <v>1</v>
      </c>
      <c r="I21" s="62">
        <f>+H21/H$22</f>
        <v>6.727709416774871E-07</v>
      </c>
      <c r="J21" s="1"/>
      <c r="K21" s="1"/>
      <c r="L21" s="1"/>
      <c r="M21" s="1"/>
      <c r="N21" s="1"/>
      <c r="O21" s="1"/>
      <c r="P21" s="1"/>
    </row>
    <row r="22" spans="1:9" ht="30.75" thickBot="1">
      <c r="A22" s="71" t="s">
        <v>136</v>
      </c>
      <c r="B22" s="73">
        <f>SUM(B2:B21)</f>
        <v>273692</v>
      </c>
      <c r="C22" s="74"/>
      <c r="D22" s="75">
        <f>SUM(D2:D21)</f>
        <v>1177349</v>
      </c>
      <c r="E22" s="74"/>
      <c r="F22" s="76">
        <f>SUM(F2:F21)</f>
        <v>35349</v>
      </c>
      <c r="G22" s="74"/>
      <c r="H22" s="75">
        <f>SUM(H2:H21)</f>
        <v>1486390</v>
      </c>
      <c r="I22" s="72"/>
    </row>
  </sheetData>
  <conditionalFormatting sqref="B2:G16 B19:G21">
    <cfRule type="cellIs" priority="5" dxfId="1" operator="equal">
      <formula>"-"</formula>
    </cfRule>
    <cfRule type="expression" priority="6" dxfId="0">
      <formula>NOT(ISBLANK(B2))</formula>
    </cfRule>
  </conditionalFormatting>
  <conditionalFormatting sqref="B18:G18">
    <cfRule type="cellIs" priority="3" dxfId="1" operator="equal">
      <formula>"-"</formula>
    </cfRule>
    <cfRule type="expression" priority="4" dxfId="0">
      <formula>NOT(ISBLANK(B18))</formula>
    </cfRule>
  </conditionalFormatting>
  <conditionalFormatting sqref="B17:G17">
    <cfRule type="cellIs" priority="1" dxfId="1" operator="equal">
      <formula>"-"</formula>
    </cfRule>
    <cfRule type="expression" priority="2" dxfId="0">
      <formula>NOT(ISBLANK(B17))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cp:lastPrinted>2020-01-20T15:18:54Z</cp:lastPrinted>
  <dcterms:created xsi:type="dcterms:W3CDTF">2013-01-29T15:05:56Z</dcterms:created>
  <dcterms:modified xsi:type="dcterms:W3CDTF">2024-05-20T18:43:45Z</dcterms:modified>
  <cp:category/>
  <cp:version/>
  <cp:contentType/>
  <cp:contentStatus/>
</cp:coreProperties>
</file>